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COLQUIRI 2025\COTIZACIÓN\"/>
    </mc:Choice>
  </mc:AlternateContent>
  <xr:revisionPtr revIDLastSave="0" documentId="13_ncr:1_{1BA7DC3C-8545-4835-BBDA-74FD32A0EE40}" xr6:coauthVersionLast="47" xr6:coauthVersionMax="47" xr10:uidLastSave="{00000000-0000-0000-0000-000000000000}"/>
  <bookViews>
    <workbookView xWindow="-150" yWindow="0" windowWidth="28800" windowHeight="15750" xr2:uid="{2127F050-E533-497E-A9C9-E7652E49819D}"/>
  </bookViews>
  <sheets>
    <sheet name="Hoja1" sheetId="1" r:id="rId1"/>
  </sheets>
  <calcPr calcId="191029"/>
  <pivotCaches>
    <pivotCache cacheId="359"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0" i="1" l="1"/>
  <c r="F56" i="1"/>
  <c r="F55" i="1"/>
  <c r="B7" i="1"/>
  <c r="D6" i="1"/>
  <c r="K61" i="1" l="1"/>
</calcChain>
</file>

<file path=xl/sharedStrings.xml><?xml version="1.0" encoding="utf-8"?>
<sst xmlns="http://schemas.openxmlformats.org/spreadsheetml/2006/main" count="88" uniqueCount="82">
  <si>
    <t xml:space="preserve">Nº </t>
  </si>
  <si>
    <t>CM-7</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</si>
  <si>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</si>
  <si>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</si>
  <si>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</si>
  <si>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</si>
  <si>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</si>
  <si>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</si>
  <si>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</si>
  <si>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</si>
  <si>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</si>
  <si>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</si>
  <si>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CLQ-25-CM-7/2025 CONSULTORIA POR PRODUCTO PARA ADMINISTRACIÓN DE SEGUROS GESTIÓN 2025 Y ASESORAMIENTO EN CONTRATACIÓN DE SEGUROS GESTIÓN 2026</t>
  </si>
  <si>
    <t>(en blanco)</t>
  </si>
  <si>
    <t>Precio Evaluado mas bajo</t>
  </si>
  <si>
    <t>POR EL TOTAL</t>
  </si>
  <si>
    <t>Total general</t>
  </si>
  <si>
    <t>Fecha lÍmite de presentaccion de propuestas</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</si>
  <si>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</si>
  <si>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</si>
  <si>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</si>
  <si>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</si>
  <si>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</si>
  <si>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</si>
  <si>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</si>
  <si>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</si>
  <si>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</si>
  <si>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</si>
  <si>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</si>
  <si>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</si>
  <si>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</si>
  <si>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</si>
  <si>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</si>
  <si>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</si>
  <si>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</si>
  <si>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</si>
  <si>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</si>
  <si>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</si>
  <si>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</si>
  <si>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</si>
  <si>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</si>
  <si>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</si>
  <si>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</si>
  <si>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</si>
  <si>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</si>
  <si>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</si>
  <si>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</si>
  <si>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</si>
  <si>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 PROPUESTA ECONOMICA Y ESPECIFICACIONES TECNICAS -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</si>
  <si>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</si>
  <si>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</si>
  <si>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</si>
  <si>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</si>
  <si>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</si>
  <si>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</si>
  <si>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</si>
  <si>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</si>
  <si>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</si>
  <si>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</si>
  <si>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</si>
  <si>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</si>
  <si>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</si>
  <si>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</si>
  <si>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</si>
  <si>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</si>
  <si>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</si>
  <si>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</si>
  <si>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</si>
  <si>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</si>
  <si>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</si>
  <si>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</si>
  <si>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</si>
  <si>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</si>
  <si>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</si>
  <si>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</si>
  <si>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</si>
  <si>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</si>
  <si>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20 de enero de 2025, Horas: 14:30</t>
  </si>
  <si>
    <t>SERVICIO</t>
  </si>
  <si>
    <t>CONSULTORIA POR PRODUCTO PARA ADMINISTRACION DE SEGUROS GESTION 2025 Y ASESORAMIENTO EN CONTRACION DE SEGUROS GESTION 2026.</t>
  </si>
  <si>
    <r>
      <rPr>
        <b/>
        <sz val="11"/>
        <color theme="1"/>
        <rFont val="Calibri"/>
        <family val="2"/>
        <scheme val="minor"/>
      </rPr>
      <t xml:space="preserve">ASESORIA EN SEGUROS GESTIÓN 2025:
</t>
    </r>
    <r>
      <rPr>
        <sz val="11"/>
        <color theme="1"/>
        <rFont val="Calibri"/>
        <family val="2"/>
        <scheme val="minor"/>
      </rPr>
      <t xml:space="preserve">• POLIZA TODO RIESGO DE DAÑOS A LA PROPIEDAD-MULTIRIESGO.
• POLIZA AUTOMOTORES.
• POLIZA TODO RIESGO DE EQUIPO MOVIL PESADO.
• POLIZA TRANSPORTE.
• POLIZA ACCIDENTES PERSOBALES (1).
• POLIZA ACCIDENTES PERSOBALES (2).
• POLIZA DE RESPONSABILIDAD CIVIL.
• POLIZA COMPRENSIVA 3D.
• POLIZA VIDA EN GRUPO.
</t>
    </r>
    <r>
      <rPr>
        <b/>
        <sz val="11"/>
        <color theme="1"/>
        <rFont val="Calibri"/>
        <family val="2"/>
        <scheme val="minor"/>
      </rPr>
      <t>Y ASESORAMIENTO EN CONTRATACION DE SEGUROS GESTION 2026.</t>
    </r>
  </si>
  <si>
    <t xml:space="preserve">             DIAS CALENDARIO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</si>
</sst>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5"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0"/>
      <color theme="1"/>
      <name val="Calibri"/>
      <family val="2"/>
      <scheme val="minor"/>
    </font>
    <font>
      <b/>
      <u/>
      <sz val="25"/>
      <color theme="1"/>
      <name val="Arial"/>
      <family val="2"/>
    </font>
    <font>
      <b/>
      <u/>
      <sz val="30"/>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12"/>
      <color theme="1"/>
      <name val="Calibri"/>
      <family val="2"/>
      <scheme val="minor"/>
    </font>
    <font>
      <b/>
      <sz val="20"/>
      <color theme="1"/>
      <name val="Calibri Light"/>
      <family val="1"/>
      <scheme val="major"/>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213">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center" vertical="center" wrapText="1"/>
    </xf>
    <xf numFmtId="0" fontId="11" fillId="0" borderId="0" xfId="0" applyFont="1" applyAlignment="1">
      <alignment vertical="center" wrapText="1"/>
    </xf>
    <xf numFmtId="0" fontId="12" fillId="0" borderId="0" xfId="0" applyFont="1" applyAlignment="1">
      <alignment horizontal="center"/>
    </xf>
    <xf numFmtId="0" fontId="12" fillId="2" borderId="0" xfId="0" applyFont="1" applyFill="1" applyAlignment="1">
      <alignment horizontal="center"/>
    </xf>
    <xf numFmtId="0" fontId="13" fillId="0" borderId="0" xfId="0" applyFont="1" applyAlignment="1">
      <alignment horizontal="center" vertical="center"/>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2" fillId="0" borderId="0" xfId="0" applyFont="1" applyAlignment="1">
      <alignment horizontal="center" vertical="center" wrapText="1"/>
    </xf>
    <xf numFmtId="0" fontId="16" fillId="0" borderId="0" xfId="0" applyFont="1" applyAlignment="1">
      <alignment vertical="center" wrapText="1"/>
    </xf>
    <xf numFmtId="0" fontId="17" fillId="2" borderId="0" xfId="0" applyFont="1" applyFill="1" applyAlignment="1">
      <alignment vertical="center" wrapText="1"/>
    </xf>
    <xf numFmtId="0" fontId="17" fillId="0" borderId="0" xfId="0" applyFont="1" applyAlignment="1">
      <alignment vertical="center" wrapText="1"/>
    </xf>
    <xf numFmtId="0" fontId="17" fillId="0" borderId="0" xfId="0" applyFont="1" applyAlignment="1">
      <alignment horizontal="center" vertical="center" wrapText="1"/>
    </xf>
    <xf numFmtId="0" fontId="16" fillId="2" borderId="0" xfId="0" applyFont="1" applyFill="1" applyAlignment="1">
      <alignment vertical="center" wrapText="1"/>
    </xf>
    <xf numFmtId="0" fontId="18" fillId="5" borderId="1"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3" fillId="5" borderId="1" xfId="1" applyFill="1" applyBorder="1" applyAlignment="1">
      <alignment horizontal="center" vertical="center" wrapText="1"/>
    </xf>
    <xf numFmtId="0" fontId="19" fillId="5" borderId="2" xfId="1" applyFont="1" applyFill="1" applyBorder="1" applyAlignment="1">
      <alignment horizontal="center" vertical="center" wrapText="1"/>
    </xf>
    <xf numFmtId="0" fontId="19" fillId="5" borderId="3" xfId="1" applyFont="1" applyFill="1" applyBorder="1" applyAlignment="1">
      <alignment horizontal="center" vertical="center" wrapText="1"/>
    </xf>
    <xf numFmtId="0" fontId="19" fillId="2" borderId="0" xfId="1" applyFont="1" applyFill="1" applyBorder="1" applyAlignment="1">
      <alignment vertical="center" wrapText="1"/>
    </xf>
    <xf numFmtId="0" fontId="13" fillId="0" borderId="0" xfId="0" applyFont="1" applyAlignment="1">
      <alignment horizontal="center"/>
    </xf>
    <xf numFmtId="0" fontId="0" fillId="0" borderId="0" xfId="0" applyAlignment="1">
      <alignment wrapText="1"/>
    </xf>
    <xf numFmtId="0" fontId="13" fillId="0" borderId="0" xfId="0" applyFont="1" applyAlignment="1">
      <alignment horizontal="center" wrapText="1"/>
    </xf>
    <xf numFmtId="0" fontId="20" fillId="2" borderId="0" xfId="0" applyFont="1" applyFill="1" applyAlignment="1">
      <alignment wrapText="1"/>
    </xf>
    <xf numFmtId="0" fontId="21" fillId="0" borderId="0" xfId="0" applyFont="1" applyAlignment="1">
      <alignment horizontal="center" vertical="center" wrapText="1"/>
    </xf>
    <xf numFmtId="0" fontId="21" fillId="0" borderId="0" xfId="0" applyFont="1" applyAlignment="1">
      <alignment vertical="center" wrapText="1"/>
    </xf>
    <xf numFmtId="0" fontId="2" fillId="0" borderId="0" xfId="0" applyFont="1" applyAlignment="1">
      <alignment vertical="center"/>
    </xf>
    <xf numFmtId="0" fontId="14"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2" fillId="6" borderId="5" xfId="0" applyFont="1" applyFill="1" applyBorder="1" applyAlignment="1">
      <alignment horizontal="left" vertical="center"/>
    </xf>
    <xf numFmtId="0" fontId="22" fillId="6" borderId="6" xfId="0" applyFont="1" applyFill="1" applyBorder="1" applyAlignment="1">
      <alignment horizontal="left" vertic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3" fillId="0" borderId="0" xfId="0" applyFont="1" applyAlignment="1">
      <alignment horizontal="center" vertical="center"/>
    </xf>
    <xf numFmtId="0" fontId="24" fillId="0" borderId="8" xfId="0" applyFont="1" applyBorder="1"/>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5" borderId="9" xfId="0" applyFont="1" applyFill="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4" fillId="5" borderId="10" xfId="0" applyFont="1" applyFill="1" applyBorder="1" applyAlignment="1">
      <alignment horizontal="center" vertical="center"/>
    </xf>
    <xf numFmtId="0" fontId="24" fillId="5" borderId="11" xfId="0" applyFont="1" applyFill="1" applyBorder="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24" fillId="5" borderId="9" xfId="0" applyFont="1" applyFill="1" applyBorder="1" applyAlignment="1">
      <alignment horizontal="center" vertical="center" wrapText="1"/>
    </xf>
    <xf numFmtId="0" fontId="24" fillId="5" borderId="10" xfId="0" applyFont="1" applyFill="1" applyBorder="1" applyAlignment="1">
      <alignment horizontal="center" vertical="center" wrapText="1"/>
    </xf>
    <xf numFmtId="0" fontId="24" fillId="5" borderId="11" xfId="0" applyFont="1" applyFill="1" applyBorder="1" applyAlignment="1">
      <alignment horizontal="center" vertical="center" wrapText="1"/>
    </xf>
    <xf numFmtId="0" fontId="24" fillId="0" borderId="0" xfId="0" applyFont="1" applyAlignment="1">
      <alignment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25" fillId="0" borderId="8" xfId="0" applyFont="1" applyBorder="1" applyAlignment="1">
      <alignment vertical="center" wrapText="1"/>
    </xf>
    <xf numFmtId="0" fontId="25" fillId="0" borderId="0" xfId="0" applyFont="1" applyAlignment="1">
      <alignment vertical="center" wrapText="1"/>
    </xf>
    <xf numFmtId="0" fontId="25" fillId="0" borderId="0" xfId="0" applyFont="1" applyAlignment="1">
      <alignment horizontal="center" vertical="center" wrapText="1"/>
    </xf>
    <xf numFmtId="0" fontId="2" fillId="0" borderId="0" xfId="0" applyFont="1" applyAlignment="1">
      <alignment horizontal="center"/>
    </xf>
    <xf numFmtId="0" fontId="26" fillId="3" borderId="8" xfId="0" applyFont="1" applyFill="1" applyBorder="1" applyAlignment="1">
      <alignment horizontal="left" vertical="center" wrapText="1"/>
    </xf>
    <xf numFmtId="0" fontId="26" fillId="3" borderId="0" xfId="0" applyFont="1" applyFill="1" applyAlignment="1">
      <alignment horizontal="left" vertical="center" wrapText="1"/>
    </xf>
    <xf numFmtId="0" fontId="26" fillId="3" borderId="12" xfId="0" applyFont="1" applyFill="1" applyBorder="1" applyAlignment="1">
      <alignment horizontal="left" vertical="center" wrapText="1"/>
    </xf>
    <xf numFmtId="0" fontId="26" fillId="3" borderId="8" xfId="0" applyFont="1" applyFill="1" applyBorder="1" applyAlignment="1">
      <alignment horizontal="center" vertical="center" wrapText="1"/>
    </xf>
    <xf numFmtId="0" fontId="26" fillId="3" borderId="0" xfId="0" applyFont="1" applyFill="1" applyAlignment="1">
      <alignment horizontal="center" vertical="center" wrapText="1"/>
    </xf>
    <xf numFmtId="0" fontId="26" fillId="3" borderId="12" xfId="0" applyFont="1" applyFill="1" applyBorder="1" applyAlignment="1">
      <alignment horizontal="center" vertical="center" wrapText="1"/>
    </xf>
    <xf numFmtId="0" fontId="25" fillId="0" borderId="8" xfId="0" applyFont="1" applyBorder="1" applyAlignment="1">
      <alignment horizontal="center"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14"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5" fillId="0" borderId="8" xfId="0" applyFont="1" applyBorder="1" applyAlignment="1">
      <alignment vertical="center"/>
    </xf>
    <xf numFmtId="0" fontId="6" fillId="0" borderId="0" xfId="0" applyFont="1" applyAlignment="1">
      <alignment horizontal="center" vertical="center"/>
    </xf>
    <xf numFmtId="0" fontId="25" fillId="0" borderId="12" xfId="0" applyFont="1" applyBorder="1" applyAlignment="1">
      <alignment horizontal="center" vertical="center" wrapText="1"/>
    </xf>
    <xf numFmtId="0" fontId="25" fillId="0" borderId="8" xfId="0" applyFont="1" applyBorder="1" applyAlignment="1">
      <alignment horizontal="left"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6" fillId="0" borderId="0" xfId="0" applyFont="1" applyAlignment="1">
      <alignment horizontal="center" wrapText="1"/>
    </xf>
    <xf numFmtId="0" fontId="6" fillId="0" borderId="0" xfId="0" applyFont="1" applyAlignment="1">
      <alignment wrapText="1"/>
    </xf>
    <xf numFmtId="0" fontId="5" fillId="0" borderId="0" xfId="0" applyFont="1"/>
    <xf numFmtId="0" fontId="28" fillId="0" borderId="0" xfId="0" applyFont="1"/>
    <xf numFmtId="0" fontId="6" fillId="5" borderId="1" xfId="0" applyFont="1" applyFill="1" applyBorder="1" applyAlignment="1">
      <alignment horizontal="left" vertical="center" wrapText="1"/>
    </xf>
    <xf numFmtId="0" fontId="25" fillId="5" borderId="2" xfId="0" applyFont="1" applyFill="1" applyBorder="1" applyAlignment="1">
      <alignment horizontal="left" vertical="center" wrapText="1"/>
    </xf>
    <xf numFmtId="0" fontId="25" fillId="5" borderId="3"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28" fillId="0" borderId="0" xfId="0" applyFont="1"/>
    <xf numFmtId="0" fontId="5" fillId="0" borderId="0" xfId="0" applyFont="1"/>
    <xf numFmtId="0" fontId="5" fillId="7" borderId="19"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29" fillId="6" borderId="22" xfId="0" applyFont="1" applyFill="1" applyBorder="1" applyAlignment="1">
      <alignment horizontal="center" vertical="center" wrapText="1"/>
    </xf>
    <xf numFmtId="0" fontId="29" fillId="6" borderId="20" xfId="0" applyFont="1" applyFill="1" applyBorder="1" applyAlignment="1">
      <alignment horizontal="center" vertical="center" wrapText="1"/>
    </xf>
    <xf numFmtId="0" fontId="29" fillId="6" borderId="23" xfId="0" applyFont="1" applyFill="1" applyBorder="1" applyAlignment="1">
      <alignment horizontal="center" vertical="center" wrapText="1"/>
    </xf>
    <xf numFmtId="0" fontId="20" fillId="0" borderId="0" xfId="0" applyFont="1" applyAlignment="1">
      <alignment vertical="center" wrapText="1"/>
    </xf>
    <xf numFmtId="0" fontId="30" fillId="5" borderId="24" xfId="0" applyFont="1" applyFill="1" applyBorder="1" applyAlignment="1">
      <alignment horizontal="center" vertical="center" wrapText="1"/>
    </xf>
    <xf numFmtId="3" fontId="30" fillId="5" borderId="4" xfId="0" applyNumberFormat="1"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25" xfId="0" applyFont="1" applyFill="1" applyBorder="1" applyAlignment="1">
      <alignment horizontal="center" vertical="center" wrapText="1"/>
    </xf>
    <xf numFmtId="0" fontId="30" fillId="0" borderId="0" xfId="0" applyFont="1" applyAlignment="1">
      <alignment horizontal="center" vertical="center" wrapText="1"/>
    </xf>
    <xf numFmtId="0" fontId="31" fillId="0" borderId="24" xfId="0" applyFont="1" applyBorder="1" applyAlignment="1">
      <alignment horizontal="center" vertical="center" wrapText="1"/>
    </xf>
    <xf numFmtId="0" fontId="31" fillId="0" borderId="4" xfId="0" applyFont="1" applyBorder="1" applyAlignment="1">
      <alignment horizontal="center" vertical="center" wrapText="1"/>
    </xf>
    <xf numFmtId="0" fontId="0" fillId="0" borderId="4" xfId="0" applyBorder="1" applyAlignment="1">
      <alignment horizontal="left" vertical="center" wrapText="1"/>
    </xf>
    <xf numFmtId="0" fontId="0" fillId="0" borderId="4" xfId="0" applyBorder="1" applyAlignment="1">
      <alignment vertical="center"/>
    </xf>
    <xf numFmtId="4" fontId="0" fillId="0" borderId="4" xfId="0" applyNumberFormat="1" applyBorder="1" applyAlignment="1">
      <alignment horizontal="right" vertical="center"/>
    </xf>
    <xf numFmtId="4" fontId="0" fillId="0" borderId="25" xfId="0" applyNumberFormat="1" applyBorder="1" applyAlignment="1">
      <alignment horizontal="right" vertical="center"/>
    </xf>
    <xf numFmtId="4" fontId="0" fillId="0" borderId="0" xfId="0" applyNumberFormat="1" applyAlignment="1">
      <alignment vertical="center"/>
    </xf>
    <xf numFmtId="0" fontId="31" fillId="0" borderId="4" xfId="0" applyFont="1" applyBorder="1" applyAlignment="1">
      <alignment horizontal="left" vertical="center" wrapText="1"/>
    </xf>
    <xf numFmtId="0" fontId="0" fillId="0" borderId="27" xfId="0"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4" fontId="6" fillId="0" borderId="28" xfId="0" applyNumberFormat="1" applyFont="1" applyBorder="1" applyAlignment="1">
      <alignment vertical="center"/>
    </xf>
    <xf numFmtId="4" fontId="2" fillId="0" borderId="0" xfId="0" applyNumberFormat="1" applyFont="1"/>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0" xfId="0" applyFont="1" applyAlignment="1">
      <alignment vertical="center" wrapText="1"/>
    </xf>
    <xf numFmtId="0" fontId="25" fillId="0" borderId="0" xfId="0" applyFont="1" applyAlignment="1">
      <alignment horizontal="left"/>
    </xf>
    <xf numFmtId="0" fontId="14" fillId="0" borderId="0" xfId="0" applyFont="1" applyAlignment="1">
      <alignment horizontal="left"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3" fillId="8" borderId="19" xfId="0" applyFont="1" applyFill="1" applyBorder="1" applyAlignment="1">
      <alignment horizontal="left" vertical="center" wrapText="1"/>
    </xf>
    <xf numFmtId="0" fontId="33" fillId="8" borderId="20" xfId="0" applyFont="1" applyFill="1" applyBorder="1" applyAlignment="1">
      <alignment horizontal="left" vertical="center" wrapText="1"/>
    </xf>
    <xf numFmtId="0" fontId="33" fillId="8" borderId="23" xfId="0" applyFont="1" applyFill="1" applyBorder="1" applyAlignment="1">
      <alignment horizontal="left" vertical="center" wrapText="1"/>
    </xf>
    <xf numFmtId="0" fontId="33" fillId="0" borderId="8" xfId="0" applyFont="1" applyBorder="1" applyAlignment="1">
      <alignment vertical="center" wrapText="1"/>
    </xf>
    <xf numFmtId="0" fontId="6" fillId="5" borderId="32"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6" fillId="5" borderId="34" xfId="0" applyFont="1" applyFill="1" applyBorder="1" applyAlignment="1">
      <alignment horizontal="left"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8" xfId="0" applyFont="1" applyBorder="1" applyAlignment="1">
      <alignment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36" xfId="0" applyFont="1" applyFill="1" applyBorder="1" applyAlignment="1">
      <alignment horizontal="left"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5" xfId="0" applyFont="1" applyBorder="1" applyAlignment="1">
      <alignment horizontal="left" vertical="center" wrapText="1"/>
    </xf>
    <xf numFmtId="0" fontId="32" fillId="0" borderId="8" xfId="0"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5" xfId="0" applyFont="1" applyBorder="1" applyAlignment="1">
      <alignment horizontal="left" vertical="center" wrapText="1"/>
    </xf>
    <xf numFmtId="0" fontId="0" fillId="0" borderId="8" xfId="0" applyBorder="1" applyAlignment="1">
      <alignment vertical="center" wrapText="1"/>
    </xf>
    <xf numFmtId="0" fontId="6" fillId="5" borderId="27"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6" fillId="0" borderId="8" xfId="0" applyFont="1" applyBorder="1" applyAlignment="1">
      <alignment vertical="center" wrapText="1"/>
    </xf>
    <xf numFmtId="0" fontId="6" fillId="5" borderId="29"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14"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5" fillId="0" borderId="7" xfId="0" applyFont="1" applyBorder="1"/>
    <xf numFmtId="0" fontId="25" fillId="0" borderId="8" xfId="0" applyFont="1" applyBorder="1"/>
    <xf numFmtId="0" fontId="25" fillId="0" borderId="8" xfId="0" applyFont="1" applyBorder="1" applyAlignment="1">
      <alignment horizontal="left" wrapText="1"/>
    </xf>
    <xf numFmtId="0" fontId="25" fillId="0" borderId="0" xfId="0" applyFont="1" applyAlignment="1">
      <alignment horizontal="left" wrapText="1"/>
    </xf>
    <xf numFmtId="0" fontId="25" fillId="0" borderId="12" xfId="0" applyFont="1" applyBorder="1" applyAlignment="1">
      <alignment horizontal="left" wrapText="1"/>
    </xf>
    <xf numFmtId="0" fontId="25" fillId="0" borderId="8" xfId="0" applyFont="1" applyBorder="1" applyAlignment="1">
      <alignment wrapText="1"/>
    </xf>
    <xf numFmtId="0" fontId="25" fillId="0" borderId="16" xfId="0" applyFont="1" applyBorder="1" applyAlignment="1">
      <alignment vertical="center" wrapText="1"/>
    </xf>
    <xf numFmtId="0" fontId="25" fillId="0" borderId="17" xfId="0" applyFont="1" applyBorder="1" applyAlignment="1">
      <alignment vertical="center" wrapText="1"/>
    </xf>
    <xf numFmtId="0" fontId="25" fillId="0" borderId="17" xfId="0" applyFont="1" applyBorder="1" applyAlignment="1">
      <alignment horizontal="left" vertical="center" wrapText="1"/>
    </xf>
    <xf numFmtId="0" fontId="25" fillId="0" borderId="17" xfId="0" applyFont="1" applyBorder="1"/>
    <xf numFmtId="0" fontId="25" fillId="0" borderId="18"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4" fillId="0" borderId="10" xfId="0" applyFont="1" applyBorder="1"/>
    <xf numFmtId="0" fontId="34" fillId="0" borderId="11" xfId="0" applyFont="1" applyBorder="1"/>
    <xf numFmtId="0" fontId="34" fillId="0" borderId="8" xfId="0" applyFont="1" applyBorder="1"/>
    <xf numFmtId="0" fontId="34" fillId="0" borderId="0" xfId="0" applyFont="1"/>
    <xf numFmtId="0" fontId="14" fillId="0" borderId="0" xfId="0" applyFont="1"/>
    <xf numFmtId="0" fontId="6" fillId="0" borderId="0" xfId="0" applyFont="1" applyAlignment="1">
      <alignment horizontal="center" vertical="center" wrapText="1"/>
    </xf>
    <xf numFmtId="0" fontId="14" fillId="0" borderId="0" xfId="0" applyFont="1" applyAlignment="1">
      <alignment wrapText="1"/>
    </xf>
    <xf numFmtId="0" fontId="0" fillId="0" borderId="0" xfId="0" pivotButton="1"/>
    <xf numFmtId="0" fontId="0" fillId="0" borderId="26" xfId="0" applyBorder="1" applyAlignment="1">
      <alignment horizontal="left" vertical="center" wrapText="1"/>
    </xf>
    <xf numFmtId="3" fontId="31" fillId="0" borderId="4"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60</xdr:row>
      <xdr:rowOff>0</xdr:rowOff>
    </xdr:from>
    <xdr:to>
      <xdr:col>27</xdr:col>
      <xdr:colOff>304800</xdr:colOff>
      <xdr:row>61</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5F8C58BA-832F-4B82-A351-4EF03E7F2C33}"/>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27</xdr:col>
      <xdr:colOff>304800</xdr:colOff>
      <xdr:row>61</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213645FC-CAF8-441E-B1C7-DA0FE32E8997}"/>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27</xdr:col>
      <xdr:colOff>304800</xdr:colOff>
      <xdr:row>61</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FF412F8D-CE26-4A67-8864-1F6DE31D7782}"/>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27</xdr:col>
      <xdr:colOff>304800</xdr:colOff>
      <xdr:row>61</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C3EA9126-0620-4D74-96D7-F1FACF005EA1}"/>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27</xdr:col>
      <xdr:colOff>304800</xdr:colOff>
      <xdr:row>61</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CCBC1083-03D5-486E-A7BB-FE9B66471582}"/>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27</xdr:col>
      <xdr:colOff>304800</xdr:colOff>
      <xdr:row>61</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CB3C8A04-32EB-4249-8E4D-8B03BB7657FF}"/>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27</xdr:col>
      <xdr:colOff>304800</xdr:colOff>
      <xdr:row>61</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75DA7394-8C5A-43DD-9CD5-A17108802E1F}"/>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27</xdr:col>
      <xdr:colOff>304800</xdr:colOff>
      <xdr:row>61</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D217793D-0DF3-4AA1-8A39-6C4D4D6C7016}"/>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27</xdr:col>
      <xdr:colOff>304800</xdr:colOff>
      <xdr:row>61</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5D4A8EE7-FC46-487E-B198-21AF9D756ACD}"/>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27</xdr:col>
      <xdr:colOff>304800</xdr:colOff>
      <xdr:row>61</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58ED0F18-9409-443C-A789-31292E20DD06}"/>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27</xdr:col>
      <xdr:colOff>304800</xdr:colOff>
      <xdr:row>61</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CC36D822-7E9B-4C48-8094-4A006A16BA49}"/>
            </a:ext>
          </a:extLst>
        </xdr:cNvPr>
        <xdr:cNvSpPr>
          <a:spLocks noChangeAspect="1" noChangeArrowheads="1"/>
        </xdr:cNvSpPr>
      </xdr:nvSpPr>
      <xdr:spPr bwMode="auto">
        <a:xfrm>
          <a:off x="18488025" y="28422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27</xdr:col>
      <xdr:colOff>304800</xdr:colOff>
      <xdr:row>61</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D3AF2CF6-2183-4099-B8CB-074427D8C53D}"/>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27</xdr:col>
      <xdr:colOff>304800</xdr:colOff>
      <xdr:row>61</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A3E68449-B63F-43F2-ACA9-CD3263DD9AD6}"/>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27</xdr:col>
      <xdr:colOff>304800</xdr:colOff>
      <xdr:row>61</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4EEEB9E3-4293-47A6-BD21-46E1B8E7E0C8}"/>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27</xdr:col>
      <xdr:colOff>304800</xdr:colOff>
      <xdr:row>61</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DF42320F-436D-422F-88F1-1695D9C95658}"/>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27</xdr:col>
      <xdr:colOff>304800</xdr:colOff>
      <xdr:row>61</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F9BE9EA6-4D5A-4CE2-9F05-C1A86436BB1C}"/>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27</xdr:col>
      <xdr:colOff>304800</xdr:colOff>
      <xdr:row>61</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9C9E9BE8-7571-4F6B-BCFA-392A8A18FB97}"/>
            </a:ext>
          </a:extLst>
        </xdr:cNvPr>
        <xdr:cNvSpPr>
          <a:spLocks noChangeAspect="1" noChangeArrowheads="1"/>
        </xdr:cNvSpPr>
      </xdr:nvSpPr>
      <xdr:spPr bwMode="auto">
        <a:xfrm>
          <a:off x="18488025" y="28422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27</xdr:col>
      <xdr:colOff>304800</xdr:colOff>
      <xdr:row>61</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E3B0992A-94B0-4C97-B20C-63018E216FFC}"/>
            </a:ext>
          </a:extLst>
        </xdr:cNvPr>
        <xdr:cNvSpPr>
          <a:spLocks noChangeAspect="1" noChangeArrowheads="1"/>
        </xdr:cNvSpPr>
      </xdr:nvSpPr>
      <xdr:spPr bwMode="auto">
        <a:xfrm>
          <a:off x="18488025" y="28422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27</xdr:col>
      <xdr:colOff>304800</xdr:colOff>
      <xdr:row>61</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E84487E2-6690-478C-A813-6A89FA281EEE}"/>
            </a:ext>
          </a:extLst>
        </xdr:cNvPr>
        <xdr:cNvSpPr>
          <a:spLocks noChangeAspect="1" noChangeArrowheads="1"/>
        </xdr:cNvSpPr>
      </xdr:nvSpPr>
      <xdr:spPr bwMode="auto">
        <a:xfrm>
          <a:off x="18488025" y="28422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27</xdr:col>
      <xdr:colOff>304800</xdr:colOff>
      <xdr:row>61</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C6AA41A5-8FD3-4759-B315-70FE48F53D1E}"/>
            </a:ext>
          </a:extLst>
        </xdr:cNvPr>
        <xdr:cNvSpPr>
          <a:spLocks noChangeAspect="1" noChangeArrowheads="1"/>
        </xdr:cNvSpPr>
      </xdr:nvSpPr>
      <xdr:spPr bwMode="auto">
        <a:xfrm>
          <a:off x="18488025" y="28422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27</xdr:col>
      <xdr:colOff>304800</xdr:colOff>
      <xdr:row>61</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7E5B3C54-241F-4B33-A506-48792F4FABEC}"/>
            </a:ext>
          </a:extLst>
        </xdr:cNvPr>
        <xdr:cNvSpPr>
          <a:spLocks noChangeAspect="1" noChangeArrowheads="1"/>
        </xdr:cNvSpPr>
      </xdr:nvSpPr>
      <xdr:spPr bwMode="auto">
        <a:xfrm>
          <a:off x="18488025" y="28422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27</xdr:col>
      <xdr:colOff>304800</xdr:colOff>
      <xdr:row>61</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9EC93EF8-0C55-44BD-BCBA-041736C4029B}"/>
            </a:ext>
          </a:extLst>
        </xdr:cNvPr>
        <xdr:cNvSpPr>
          <a:spLocks noChangeAspect="1" noChangeArrowheads="1"/>
        </xdr:cNvSpPr>
      </xdr:nvSpPr>
      <xdr:spPr bwMode="auto">
        <a:xfrm>
          <a:off x="18488025" y="28422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27</xdr:col>
      <xdr:colOff>304800</xdr:colOff>
      <xdr:row>61</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3B1FA8AD-68C2-4F2E-B061-73C705D7AE0A}"/>
            </a:ext>
          </a:extLst>
        </xdr:cNvPr>
        <xdr:cNvSpPr>
          <a:spLocks noChangeAspect="1" noChangeArrowheads="1"/>
        </xdr:cNvSpPr>
      </xdr:nvSpPr>
      <xdr:spPr bwMode="auto">
        <a:xfrm>
          <a:off x="18488025" y="28422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27</xdr:col>
      <xdr:colOff>304800</xdr:colOff>
      <xdr:row>61</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759EA446-D0A5-4357-A0BF-BEC4CBEB6C2C}"/>
            </a:ext>
          </a:extLst>
        </xdr:cNvPr>
        <xdr:cNvSpPr>
          <a:spLocks noChangeAspect="1" noChangeArrowheads="1"/>
        </xdr:cNvSpPr>
      </xdr:nvSpPr>
      <xdr:spPr bwMode="auto">
        <a:xfrm>
          <a:off x="18488025" y="28422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27</xdr:col>
      <xdr:colOff>304800</xdr:colOff>
      <xdr:row>61</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9F645436-12AE-40F4-A748-7E52D2C80404}"/>
            </a:ext>
          </a:extLst>
        </xdr:cNvPr>
        <xdr:cNvSpPr>
          <a:spLocks noChangeAspect="1" noChangeArrowheads="1"/>
        </xdr:cNvSpPr>
      </xdr:nvSpPr>
      <xdr:spPr bwMode="auto">
        <a:xfrm>
          <a:off x="18488025" y="28422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27</xdr:col>
      <xdr:colOff>304800</xdr:colOff>
      <xdr:row>61</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4699E550-EE2F-4F6C-A2FC-3E308C2D7825}"/>
            </a:ext>
          </a:extLst>
        </xdr:cNvPr>
        <xdr:cNvSpPr>
          <a:spLocks noChangeAspect="1" noChangeArrowheads="1"/>
        </xdr:cNvSpPr>
      </xdr:nvSpPr>
      <xdr:spPr bwMode="auto">
        <a:xfrm>
          <a:off x="18488025" y="28422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27</xdr:col>
      <xdr:colOff>304800</xdr:colOff>
      <xdr:row>61</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2E86FC7E-E1E9-4492-AE2F-58211B48EC0B}"/>
            </a:ext>
          </a:extLst>
        </xdr:cNvPr>
        <xdr:cNvSpPr>
          <a:spLocks noChangeAspect="1" noChangeArrowheads="1"/>
        </xdr:cNvSpPr>
      </xdr:nvSpPr>
      <xdr:spPr bwMode="auto">
        <a:xfrm>
          <a:off x="18488025" y="28422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681318</xdr:colOff>
      <xdr:row>0</xdr:row>
      <xdr:rowOff>139293</xdr:rowOff>
    </xdr:from>
    <xdr:to>
      <xdr:col>10</xdr:col>
      <xdr:colOff>1140220</xdr:colOff>
      <xdr:row>5</xdr:row>
      <xdr:rowOff>349250</xdr:rowOff>
    </xdr:to>
    <xdr:pic>
      <xdr:nvPicPr>
        <xdr:cNvPr id="29" name="28 Imagen" descr="LOGOTIPO OFICIAL">
          <a:extLst>
            <a:ext uri="{FF2B5EF4-FFF2-40B4-BE49-F238E27FC236}">
              <a16:creationId xmlns:a16="http://schemas.microsoft.com/office/drawing/2014/main" id="{9C70D320-4A3C-45AB-A25D-2898CE253D87}"/>
            </a:ext>
          </a:extLst>
        </xdr:cNvPr>
        <xdr:cNvPicPr/>
      </xdr:nvPicPr>
      <xdr:blipFill>
        <a:blip xmlns:r="http://schemas.openxmlformats.org/officeDocument/2006/relationships" r:embed="rId2" cstate="print"/>
        <a:srcRect/>
        <a:stretch>
          <a:fillRect/>
        </a:stretch>
      </xdr:blipFill>
      <xdr:spPr bwMode="auto">
        <a:xfrm>
          <a:off x="16037735" y="139293"/>
          <a:ext cx="2236902" cy="222079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2</xdr:col>
          <xdr:colOff>47625</xdr:colOff>
          <xdr:row>0</xdr:row>
          <xdr:rowOff>142875</xdr:rowOff>
        </xdr:from>
        <xdr:to>
          <xdr:col>4</xdr:col>
          <xdr:colOff>876300</xdr:colOff>
          <xdr:row>4</xdr:row>
          <xdr:rowOff>85725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96C96816-14C7-4372-BEF4-0534E75349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80</xdr:row>
      <xdr:rowOff>0</xdr:rowOff>
    </xdr:from>
    <xdr:to>
      <xdr:col>27</xdr:col>
      <xdr:colOff>304800</xdr:colOff>
      <xdr:row>81</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17B63D0D-45D4-453D-BF5D-096817A881DB}"/>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27</xdr:col>
      <xdr:colOff>304800</xdr:colOff>
      <xdr:row>81</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91B1E97A-0AA7-4671-9AC4-7ED013A9BB05}"/>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27</xdr:col>
      <xdr:colOff>304800</xdr:colOff>
      <xdr:row>81</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6BA9DC6D-AC25-410B-BA53-62B774FAC9E3}"/>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27</xdr:col>
      <xdr:colOff>304800</xdr:colOff>
      <xdr:row>81</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28D4B08E-6CAB-470C-A3D6-11310CEB51B6}"/>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27</xdr:col>
      <xdr:colOff>304800</xdr:colOff>
      <xdr:row>81</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2BBFE07E-5BB8-4783-8D26-7B24A93DF77B}"/>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27</xdr:col>
      <xdr:colOff>304800</xdr:colOff>
      <xdr:row>81</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37ED21EE-C79B-4408-8A2E-31BB63CC8E31}"/>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27</xdr:col>
      <xdr:colOff>304800</xdr:colOff>
      <xdr:row>81</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CBA9CEDB-6205-4D80-93DC-A0AA10359540}"/>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27</xdr:col>
      <xdr:colOff>304800</xdr:colOff>
      <xdr:row>81</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B90261B9-11CE-4D97-B0BE-666BD81683BA}"/>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27</xdr:col>
      <xdr:colOff>304800</xdr:colOff>
      <xdr:row>81</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9013A407-D837-4C8D-9E50-F2C236F5B838}"/>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27</xdr:col>
      <xdr:colOff>304800</xdr:colOff>
      <xdr:row>81</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C67CC58B-9D27-4922-A431-4218BAD7B9A7}"/>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27</xdr:col>
      <xdr:colOff>304800</xdr:colOff>
      <xdr:row>81</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56D8ECA8-2A94-49EB-B000-FE39BA31998F}"/>
            </a:ext>
          </a:extLst>
        </xdr:cNvPr>
        <xdr:cNvSpPr>
          <a:spLocks noChangeAspect="1" noChangeArrowheads="1"/>
        </xdr:cNvSpPr>
      </xdr:nvSpPr>
      <xdr:spPr bwMode="auto">
        <a:xfrm>
          <a:off x="18678525" y="3511867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27</xdr:col>
      <xdr:colOff>304800</xdr:colOff>
      <xdr:row>81</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DD19912E-6B5E-44A4-B383-233BC5EFC467}"/>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27</xdr:col>
      <xdr:colOff>304800</xdr:colOff>
      <xdr:row>81</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7734C169-AB0F-4232-8769-B7DFCD839C1B}"/>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27</xdr:col>
      <xdr:colOff>304800</xdr:colOff>
      <xdr:row>81</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15EC8C59-8339-47AA-B252-B4AC6D220634}"/>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27</xdr:col>
      <xdr:colOff>304800</xdr:colOff>
      <xdr:row>81</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DE29DEBD-25DC-4699-BC41-C90978A2BD7A}"/>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27</xdr:col>
      <xdr:colOff>304800</xdr:colOff>
      <xdr:row>81</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176162E3-5155-4372-91BC-1D625262F048}"/>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3113202</xdr:colOff>
      <xdr:row>1</xdr:row>
      <xdr:rowOff>1019402</xdr:rowOff>
    </xdr:from>
    <xdr:to>
      <xdr:col>6</xdr:col>
      <xdr:colOff>669018</xdr:colOff>
      <xdr:row>5</xdr:row>
      <xdr:rowOff>262438</xdr:rowOff>
    </xdr:to>
    <xdr:pic>
      <xdr:nvPicPr>
        <xdr:cNvPr id="47" name="Imagen 1">
          <a:extLst>
            <a:ext uri="{FF2B5EF4-FFF2-40B4-BE49-F238E27FC236}">
              <a16:creationId xmlns:a16="http://schemas.microsoft.com/office/drawing/2014/main" id="{6F421252-A616-408C-ADB2-38A344763CC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74202" y="1495652"/>
          <a:ext cx="1762691" cy="798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COLQUIRI%202024/SEGUIM-ORIGEN%20%20BASE%20DE%20DATOS%202024%20CRISTHIAN%20ORIGINAL.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672.70925821759" createdVersion="3" refreshedVersion="7" minRefreshableVersion="3" recordCount="269" xr:uid="{DFB5728D-CB24-4C56-8B3D-0CADB4E802DB}">
  <cacheSource type="worksheet">
    <worksheetSource ref="A2:CR271" sheet="SEGUIMIENTO ORDENES COMPRA 2024" r:id="rId2"/>
  </cacheSource>
  <cacheFields count="96">
    <cacheField name="AÑO" numFmtId="0">
      <sharedItems containsSemiMixedTypes="0" containsString="0" containsNumber="1" containsInteger="1" minValue="11" maxValue="2025" count="7">
        <n v="2024"/>
        <n v="2025"/>
        <n v="2015" u="1"/>
        <n v="2023" u="1"/>
        <n v="2016" u="1"/>
        <n v="11" u="1"/>
        <n v="2017" u="1"/>
      </sharedItems>
    </cacheField>
    <cacheField name="Nº " numFmtId="0">
      <sharedItems containsBlank="1" containsMixedTypes="1" containsNumber="1" containsInteger="1" minValue="0" maxValue="2015" count="1052">
        <s v="ANPE-3"/>
        <s v="ANPE-37"/>
        <s v="ANPE-46"/>
        <s v="CD-10"/>
        <s v="CD-107"/>
        <s v="CD-109"/>
        <s v="CD-110"/>
        <s v="CD-111"/>
        <s v="CD-12"/>
        <s v="CD-128"/>
        <s v="CD-13"/>
        <s v="CD-130"/>
        <s v="CD-131"/>
        <s v="CD-146"/>
        <s v="CD-148"/>
        <s v="CD-15"/>
        <s v="CD-153"/>
        <s v="CD-157"/>
        <s v="CD-170"/>
        <s v="CD-171"/>
        <s v="CD-175"/>
        <s v="CD-176"/>
        <s v="CD-177"/>
        <s v="CD-180"/>
        <s v="CD-188"/>
        <s v="CD-189"/>
        <s v="CD-192"/>
        <s v="CD-217"/>
        <s v="CD-233"/>
        <s v="CD-233-A"/>
        <s v="CD-237"/>
        <s v="CD-245"/>
        <s v="CD-246"/>
        <s v="CD-251"/>
        <s v="CD-254"/>
        <s v="CD-255"/>
        <s v="CD-257"/>
        <s v="CD-260"/>
        <s v="CD-261"/>
        <s v="CD-262"/>
        <s v="CD-264"/>
        <s v="CD-266"/>
        <s v="CD-268"/>
        <s v="CD-271"/>
        <s v="CD-278"/>
        <s v="CD-290"/>
        <s v="CD-292"/>
        <s v="CD-2A"/>
        <s v="CD-301"/>
        <s v="CD-303"/>
        <s v="CD-304"/>
        <s v="CD-310"/>
        <s v="CD-314"/>
        <s v="CD-315"/>
        <s v="CD-316"/>
        <s v="CD-316-A"/>
        <s v="CD-321"/>
        <s v="CD-332"/>
        <s v="CD-337"/>
        <s v="CD-338"/>
        <s v="CD-341"/>
        <s v="CD-343"/>
        <s v="CD-345"/>
        <s v="CD-346"/>
        <s v="CD-348"/>
        <s v="CD-350"/>
        <s v="CD-351"/>
        <s v="CD-352"/>
        <s v="CD-353"/>
        <s v="CD-355"/>
        <s v="CD-356"/>
        <s v="CD-357"/>
        <s v="CD-360"/>
        <s v="CD-365"/>
        <s v="CD-373"/>
        <s v="CD-375"/>
        <s v="CD-376"/>
        <s v="CD-378"/>
        <s v="CD-380"/>
        <s v="CD-383"/>
        <s v="CD-387"/>
        <s v="CD-390"/>
        <s v="CD-392"/>
        <s v="CD-395"/>
        <s v="CD-397"/>
        <s v="CD-398"/>
        <s v="CD-400"/>
        <s v="CD-403"/>
        <s v="CD-405"/>
        <s v="CD-409"/>
        <s v="CD-410"/>
        <s v="CD-412"/>
        <s v="CD-415"/>
        <s v="CD-417"/>
        <s v="CD-418"/>
        <s v="CD-419"/>
        <s v="CD-424"/>
        <s v="CD-427"/>
        <s v="CD-428"/>
        <s v="CD-429"/>
        <s v="CD-430"/>
        <s v="CD-431"/>
        <s v="CD-433"/>
        <s v="CD-433-A"/>
        <s v="CD-435"/>
        <s v="CD-436"/>
        <s v="CD-440"/>
        <s v="CD-440-A"/>
        <s v="CD-441"/>
        <s v="CD-443"/>
        <s v="CD-445"/>
        <s v="CD-450"/>
        <s v="CD-452"/>
        <s v="CD-454"/>
        <s v="CD-455"/>
        <s v="CD-457"/>
        <s v="CD-471"/>
        <s v="CD-472"/>
        <s v="CD-474"/>
        <s v="CD-475"/>
        <s v="CD-476"/>
        <s v="CD-477"/>
        <s v="CD-484"/>
        <s v="CD-487"/>
        <s v="CD-490"/>
        <s v="CD-492"/>
        <s v="CD-499"/>
        <s v="CD-502"/>
        <s v="CD-507"/>
        <s v="CD-513"/>
        <s v="CD-514"/>
        <s v="CD-524"/>
        <s v="CD-525"/>
        <s v="CD-526"/>
        <s v="CD-531"/>
        <s v="CD-546"/>
        <s v="CD-564"/>
        <s v="CD-566"/>
        <s v="CD-573"/>
        <s v="CD-582"/>
        <s v="CD-583"/>
        <s v="CD-584"/>
        <s v="CD-586"/>
        <s v="CD-588"/>
        <s v="CD-592"/>
        <s v="CD-600"/>
        <s v="CD-8"/>
        <s v="CD-84"/>
        <s v="CD-9"/>
        <s v="CM-12"/>
        <s v="CM-13"/>
        <s v="CM-14"/>
        <s v="CM-14A"/>
        <s v="CM-15"/>
        <s v="CM-16"/>
        <s v="CM-7"/>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Blank="1" count="19">
        <m/>
        <s v="PAGO"/>
        <s v="NADIE"/>
        <s v="CERRADO"/>
        <s v="ROCHA"/>
        <s v="DESIS"/>
        <s v="DESISTIMIENTO"/>
        <s v="CTO"/>
        <s v="SIN PROPUES"/>
        <s v="SIN PROPUESTAS"/>
        <s v="DESIERTO_x000a_ENERGYTRON_x000a_VALCESFRA"/>
        <s v="HUAYTA"/>
        <s v="EDMY" u="1"/>
        <s v="INFORME" u="1"/>
        <s v="OC" u="1"/>
        <s v="OSCAR" u="1"/>
        <s v="RUSO" u="1"/>
        <s v="AMPLIA" u="1"/>
        <s v="CLOVIS" u="1"/>
      </sharedItems>
    </cacheField>
    <cacheField name="ESTADO" numFmtId="0">
      <sharedItems/>
    </cacheField>
    <cacheField name="MES" numFmtId="0">
      <sharedItems containsBlank="1"/>
    </cacheField>
    <cacheField name="FECHA DE INICIO GERENCIA" numFmtId="0">
      <sharedItems containsDate="1" containsBlank="1" containsMixedTypes="1" minDate="2024-01-01T00:00:00" maxDate="2025-01-16T00:00:00"/>
    </cacheField>
    <cacheField name="COMPRADOR" numFmtId="0">
      <sharedItems/>
    </cacheField>
    <cacheField name="PARTIDA PRESUP." numFmtId="1">
      <sharedItems containsString="0" containsBlank="1" containsNumber="1" containsInteger="1" minValue="22300" maxValue="43700" count="39">
        <n v="39500"/>
        <n v="34200"/>
        <n v="33300"/>
        <n v="34600"/>
        <n v="42230"/>
        <n v="39700"/>
        <n v="39800"/>
        <n v="34800"/>
        <n v="24110"/>
        <n v="22300"/>
        <n v="25900"/>
        <n v="34500"/>
        <n v="34400"/>
        <n v="24120"/>
        <n v="23200"/>
        <n v="43700"/>
        <n v="31300"/>
        <n v="43500"/>
        <n v="25210"/>
        <n v="25700"/>
        <n v="24300"/>
        <n v="26700"/>
        <n v="39990"/>
        <n v="43200"/>
        <n v="33100"/>
        <n v="39100"/>
        <n v="32200"/>
        <n v="32300"/>
        <m/>
        <n v="31110" u="1"/>
        <n v="22600" u="1"/>
        <n v="34300" u="1"/>
        <n v="26990" u="1"/>
        <n v="33200" u="1"/>
        <n v="34700" u="1"/>
        <n v="34110" u="1"/>
        <n v="43400" u="1"/>
        <n v="25220" u="1"/>
        <n v="43110" u="1"/>
      </sharedItems>
    </cacheField>
    <cacheField name="NOM PRESP" numFmtId="0">
      <sharedItems/>
    </cacheField>
    <cacheField name="SECCION" numFmtId="0">
      <sharedItems containsBlank="1" count="13">
        <s v="ADMINISTRACION"/>
        <s v="INGENIERIA Y PLANIFICACION"/>
        <s v="LABORATORIO QUIMICO"/>
        <s v="PLANTA CONCENTRADORA"/>
        <s v="MANTENIMIENTO Y SERVICIOS"/>
        <m/>
        <s v="SEGURIDAD INDUSTRIAL Y MEDIO AMBIENTE"/>
        <s v="MINA"/>
        <s v="RESPONSABILIDAD SOCIAL"/>
        <s v="SISTEMAS" u="1"/>
        <s v="OBRAS CIVILES" u="1"/>
        <s v="ALMACEN-PLANIFICACION DE MATERIALES" u="1"/>
        <s v="SERVICIOS GENERALES" u="1"/>
      </sharedItems>
    </cacheField>
    <cacheField name="SUPERVISOR " numFmtId="0">
      <sharedItems containsBlank="1" count="63">
        <s v="OSCAR ZABALA SOLIZ"/>
        <s v="WILBER CHUCA OJEDA "/>
        <s v="ISAAC ARMANDO ARISPE GONZALES"/>
        <s v="MANUELA NATIVIDAD QUISPE CHINO"/>
        <s v="JHOVAN HUMBERTO USNAYO USNAYO"/>
        <s v="MANUELA N. QUISPE CHINO"/>
        <s v="PERCY BORIS ROJAS BILBAO"/>
        <s v="DAVID BAGNER ZAMBRANA PINTO "/>
        <s v="MARCELINO VASQUEZ GUZMAN"/>
        <s v="WILBER CHUCA OJEDA"/>
        <s v="ISAAC A. ARISPE GONZALES"/>
        <s v="JAQUELINE DURAN COSSIO"/>
        <s v="FRANZ RICHARD HUAYTA APAZA"/>
        <m/>
        <s v="REYNALDO PARDO" u="1"/>
        <s v="ANGELO IVAN BERNAL PANOZO" u="1"/>
        <s v="NESTOR ROMAY CANAZA" u="1"/>
        <s v="MARCELINO VASQUEZ G." u="1"/>
        <s v="ZENON CORDOVA GONZALES" u="1"/>
        <s v="JHOVAN H. USNAYO USNAYO" u="1"/>
        <s v="VICTOR SANTOS" u="1"/>
        <s v="WILBER  CHUCA OJEDA" u="1"/>
        <s v="RAMIRO VASQUEZ FRANCO" u="1"/>
        <s v="MARIO LIMA CAYETANO" u="1"/>
        <s v="MARIA ROXANA INFANTES GUZMAN" u="1"/>
        <s v="KHUTBER CHAMBI" u="1"/>
        <s v="DAVID B. ZAMBRANA PINTO" u="1"/>
        <s v="DAVID CHIPANA VARGAS" u="1"/>
        <s v="ZENON UGARTE MATIAS" u="1"/>
        <s v="NESTOR SADOTT ROMAY CANAZA" u="1"/>
        <s v="ISAAC ARISPE" u="1"/>
        <s v="ADALID COLQUE" u="1"/>
        <s v="CLOVIS VELASCO" u="1"/>
        <s v="KHUTBER D. CHAMBI LAYME" u="1"/>
        <s v="MARIA JAQUELINE DURAN COSSIO" u="1"/>
        <s v="JOSE LUIS AGUILAR" u="1"/>
        <s v="RONALD FERNANDEZ" u="1"/>
        <s v="EDMY MAGNE GUTIERREZ" u="1"/>
        <s v="RONALD FERNANDEZ CASTELLON" u="1"/>
        <s v="MARCELO VASQUEZ GUZMAN" u="1"/>
        <s v="ALFREDO HIDALGO PEÑAFIEL" u="1"/>
        <s v="EDWIN YUGAR YUGAR" u="1"/>
        <s v="JHONNY OSNAYO" u="1"/>
        <s v="RAFAEL ALVAREZ GARCIA" u="1"/>
        <s v="RUBEN ALONZO CHOQUE" u="1"/>
        <s v="RUBEN MURIEL LEYTON" u="1"/>
        <s v="JHOVAN USNAYO USNAYO" u="1"/>
        <s v="PERCY B. ROJAS BILBAO" u="1"/>
        <s v="SILVERIO QUISPE" u="1"/>
        <s v="CESAR ROCHA ZANGA" u="1"/>
        <s v="REYNALDO PARDO F." u="1"/>
        <s v="JAQUELINE DURAN" u="1"/>
        <s v="PEDRO H. ALMENDRAS ALARCON" u="1"/>
        <s v="PERCY B ROJAS BILBAO" u="1"/>
        <s v="EDGAR CAMACHO"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ntainsMixedTypes="1" containsNumber="1" containsInteger="1" minValue="155" maxValue="155" count="152">
        <s v="EMC-ADQ-ALM-005/2024"/>
        <s v="CMB/EMC/O.CIV-ADQ/007/2024"/>
        <s v="ADQ/BISO-P-036/2024"/>
        <s v="LAB-PC-R-145/2024"/>
        <s v="CMB/EMC/O.CIV-ADQ/039/2024"/>
        <s v="EMC-PCPL-049/2024"/>
        <s v="EMC-PCPL-038/2024"/>
        <s v="CMB/EMC/ING-PLA/0017/2024"/>
        <s v="ADQ/ALM-R-002/2024"/>
        <s v="CMB/EMC/O.CIV-ADQ/004/2024"/>
        <s v="ADQ/ALM-R-001/2024"/>
        <s v="CMB/EMC/O.CIV-ADQ/024/2024"/>
        <s v="CMB/EMC/O.CIV-ADQ/041/2024"/>
        <s v="LAB-INF-23/2024"/>
        <s v="LAB-052/2024"/>
        <s v="ADQ/MANTTO-002/R2024"/>
        <s v="ADQ.MANTTO Y SERV. 22/2024"/>
        <s v="ADQ.MANTTO Y SERV. 27/2024"/>
        <s v="ADQ.MANTTO Y SERV.99/2024"/>
        <s v="ADQ. MANTTO Y SERV. 79/2024"/>
        <s v="ADQ. MANTTO Y SERV. 73/2024"/>
        <s v="ADQ. MANTTO 108/2024"/>
        <s v="ADQ/MANTTO-116/2024"/>
        <s v="ADQ. MANTTO Y SERV. 40/2024"/>
        <s v="IT-PCPL-067/2024"/>
        <s v="EMC – PCPL– 47/2024"/>
        <s v="EMC – PCPL– 48/2024"/>
        <s v="ADQ/SIMA-102/2024"/>
        <s v="ADQ/MINA-028/2024"/>
        <s v="EMC-PCPL-061/2024"/>
        <s v="CMB/EMC/O.CIV-ADQ/016/2024"/>
        <s v="ADQ/MINA-026/2024"/>
        <s v="ADQ/MINA-030/2024"/>
        <s v="CMB/EMC/ING-PLA/070/2024"/>
        <s v="CMB/EMC/O.CIV-ADQ/040/2024"/>
        <s v="CMB/EMC/O.CIV-ADQ/022/2024"/>
        <s v="CMB/EMC/O.CIV-ADQ/036/2024"/>
        <s v="CMB/EMC/O.CIV-ADQ/043/2024"/>
        <s v="CMB/EMC/O.CIV-ADQ/038/2024"/>
        <s v="ADQ/SIMA-028/2024"/>
        <s v="CMB/EMC/O.CIV-ADQ/023/2024"/>
        <s v="CMB/EMC/O.CIV-ADQ/020/2024"/>
        <s v="ADQ/MANTTO.-211/2024"/>
        <s v="ADQ. MANTTO Y SERV. 31/2024"/>
        <s v="ADQ. MANTTO 122/2024"/>
        <s v="CMB/EMC/O.CIV-ADQ/034/2024"/>
        <s v="ADQ. MANTTO Y SERV. 30/2024"/>
        <s v="ADQ/MANTTO.-203/2024"/>
        <s v="ADQ. MANTTO Y SERV. 68/2024"/>
        <s v="ADQ/SIMA-096/2024"/>
        <s v="ADQ/MANTTO.202/2024"/>
        <s v="ADQ. MANTTO 118/2024"/>
        <s v="ADQ. MANTTO Y SERV. 55/2024"/>
        <s v="ADQ. MANTTO Y SERV. 81/2024"/>
        <s v="CMB/EMC/O.CIV-ADQ/050/2024"/>
        <s v="ADQ/MANTTO-119/2024"/>
        <s v="EMC-PCPL-044/2024"/>
        <s v="EMC-PCPL-045/2024"/>
        <s v="ADQ/SIMA-103/2024"/>
        <s v="EMC-PCPL-066/2024"/>
        <s v="IT-PCPL-072/2024"/>
        <s v="EMC-PCPL-037/2024"/>
        <s v="EMC-PCPL-040/2024"/>
        <s v="EMC-PCPL-057/2024"/>
        <s v="EMC-SIMA-024-2024"/>
        <s v="EMC-SIMA-022-2024"/>
        <s v="EMC-SIMA-026-2024"/>
        <s v="ADQ/SIMA-099/2024"/>
        <s v="ADQ/SIMA-030/204"/>
        <s v="ADQ/SIMA-085/2024"/>
        <s v="EMC-SIMA-020-2024"/>
        <s v="ADQ. MANTTO Y SERV. 64/2024"/>
        <s v="CMB/EMC/O.CIV-ADQ/013/2024"/>
        <s v="CMB/EMC/O.CIV-ADQ/053/2024"/>
        <s v="ADQ/MINA-044/2024"/>
        <s v="ADQ.MANTTO Y SERV. 121/2024"/>
        <s v="CMB/EMC/ING-PLA/0072/2024"/>
        <s v="ADQ/MINA-047/2024"/>
        <s v="ADQ. MANTTO Y SERV. 44/2024"/>
        <s v="CMB/EMC/O.CIV-ADQ/029/2024"/>
        <s v="ADQ/MINA-031/2024"/>
        <s v="CMB/EMC/ING-PLA/069/2024"/>
        <s v="ADQ/BISO-P-039/2024"/>
        <s v="CMB/EMC/ING-PLA/0016/2024"/>
        <s v="CMB/EMC/O.CIV-ADQ/049/2024"/>
        <s v="CMB/EMC/ING-PLA/051/2024"/>
        <s v="CMB/EMC/ING-PLA/053/2024"/>
        <s v="CMB/EMC/O.CIV-ADQ/INF-035/2024"/>
        <s v="CMB/EMC/O.CIV-ADQ/026/2024"/>
        <s v="IT-PCPL-060/2024"/>
        <s v="CMB/EMC/O.CIV-ADQ/033/2024"/>
        <s v="LAB-INF-22/2024"/>
        <s v="LAB-102/2024"/>
        <s v="ADQ/MANTTO.-212/2024"/>
        <s v="ADQ. MANTTO 213/2024"/>
        <s v="ADQ. MANTTO 210/2024"/>
        <s v="ADQ/MANTTO.-204/2024"/>
        <s v="ADQ. MANTTO Y SERV. 67/2024"/>
        <s v="ADQ.MANTTO Y SERV.111/2024"/>
        <s v="ADQ/MINA-036-1/2024"/>
        <s v="ADQ. MANTTO Y SERV. 77/2024"/>
        <s v="EMC-PCPL-087/2024"/>
        <s v="ADQ/SIMA-098/2024"/>
        <s v="ADQ/SIMA-074/2024"/>
        <s v="ADQ/SIMA-101/2024"/>
        <s v="ADQ.MANTTO Y SERV. 104/2024"/>
        <s v="ADQ. MANTTO 209/2024"/>
        <s v="ADQ.MANTTO Y SERV.98/2024"/>
        <s v="ADQ. MANTTO Y SERV. 85/2024"/>
        <s v="EMC-PCPL-056/2024"/>
        <s v="EMC-PCPL-060/2024"/>
        <s v="ADQ. MANTTO 115/2024"/>
        <s v="EMC-PCPL-097/2024"/>
        <s v="EMC – PCPL– 50/2024"/>
        <s v="CMB/EMC/O.CIV-ADQ/017/2024"/>
        <s v="CMB/EMC/O.CIV-ADQ/044/2024"/>
        <s v="ADQ/SIMA-100/2024"/>
        <s v="ADQ/SIMA-097/2024"/>
        <s v="EMC-PCPL-062/2024"/>
        <s v="ADQ/MINA-046/2024"/>
        <s v="IT-PCPL-061/2024"/>
        <s v="ADQ/MINA-045/2024"/>
        <s v="ADQ/MINA-037/2024"/>
        <s v="CMB/EMC/ING-PLA/075/2024"/>
        <s v="CMB/EMC/ING-PLA/049/2024"/>
        <s v="ADQ. MANTTO 208/2024"/>
        <s v="ADQ.MANTTO Y SERV. 74/2024"/>
        <s v="ADQ.MANTTO Y SERV. 125/2024"/>
        <s v="I.T. ADQ. MANTTO Y SERV. 57/2024"/>
        <s v="ADQ. MANTTO Y SERV. 58/2024"/>
        <s v="ADQ/SIMA-031/2024"/>
        <s v="CMB/EMC/O.CIV-ADQ/028/2024"/>
        <s v="CMB/EMC/O.CIV-ADQ/048/2024"/>
        <s v="IT-PCPL-071/2024"/>
        <s v="CMB/EMC/O.CIV-ADQ/052/2024"/>
        <s v="I.T.ADQ.MINA 034/2024"/>
        <s v="RSC-150/2024"/>
        <s v="CMB/EMC/O.CIV-ADQ/047/2024"/>
        <s v="EMC-PCPL-095/2024"/>
        <s v="CMB7EMC7O.CIV-ADQ/037/2024"/>
        <s v="LAB-PC-R-141/2024"/>
        <s v="ADQ/SIMA-080/2024"/>
        <s v="LAB-PC-R-144/2024"/>
        <s v="EMC-SIMA-023-2024"/>
        <s v="EMC-SIMA-019-2024"/>
        <s v="EMC-SIMA-012-2024"/>
        <s v="RSC-80/2024"/>
        <s v="EMC-ADQ-ALM-006/2024"/>
        <s v="LAB-097/2024"/>
        <s v="BISO-P-005/2025"/>
        <m/>
        <n v="155" u="1"/>
      </sharedItems>
    </cacheField>
    <cacheField name="RECIBIDO ADQUISICIONES" numFmtId="164">
      <sharedItems containsNonDate="0" containsDate="1" containsString="0" containsBlank="1" minDate="2024-03-20T00:00:00" maxDate="2025-01-16T00:00:00"/>
    </cacheField>
    <cacheField name="MES-REC" numFmtId="164">
      <sharedItems containsNonDate="0" containsString="0" containsBlank="1"/>
    </cacheField>
    <cacheField name="CERTF presup" numFmtId="0">
      <sharedItems containsBlank="1" containsMixedTypes="1" containsNumber="1" containsInteger="1" minValue="1" maxValue="1070" count="431">
        <n v="892"/>
        <n v="387"/>
        <n v="1001"/>
        <n v="3"/>
        <n v="684"/>
        <n v="319"/>
        <n v="278"/>
        <n v="282"/>
        <n v="4"/>
        <n v="349"/>
        <n v="5"/>
        <n v="502"/>
        <n v="796"/>
        <n v="629"/>
        <n v="510"/>
        <n v="6"/>
        <n v="257"/>
        <n v="308"/>
        <n v="871"/>
        <n v="707"/>
        <n v="713"/>
        <n v="935"/>
        <n v="1051"/>
        <n v="508"/>
        <n v="536"/>
        <n v="346"/>
        <n v="385"/>
        <n v="1063"/>
        <n v="360"/>
        <n v="442"/>
        <n v="355"/>
        <n v="255"/>
        <n v="465"/>
        <n v="916"/>
        <n v="694"/>
        <n v="476"/>
        <n v="660"/>
        <n v="837"/>
        <n v="692"/>
        <s v="710 R"/>
        <n v="477"/>
        <n v="526"/>
        <n v="423"/>
        <n v="503"/>
        <n v="919"/>
        <n v="342"/>
        <n v="1050"/>
        <n v="344"/>
        <n v="336"/>
        <n v="698"/>
        <n v="642"/>
        <n v="1027"/>
        <n v="869"/>
        <n v="1048"/>
        <n v="600"/>
        <n v="720"/>
        <n v="942"/>
        <n v="1049"/>
        <n v="304"/>
        <n v="305"/>
        <n v="1064"/>
        <n v="534"/>
        <n v="562"/>
        <n v="260"/>
        <n v="274"/>
        <n v="430"/>
        <n v="323"/>
        <n v="290"/>
        <n v="338"/>
        <n v="1031"/>
        <n v="861"/>
        <n v="801"/>
        <n v="292"/>
        <n v="633"/>
        <n v="288"/>
        <n v="1011"/>
        <n v="1015"/>
        <n v="1017"/>
        <n v="1003"/>
        <n v="1014"/>
        <n v="509"/>
        <n v="345"/>
        <n v="467"/>
        <n v="915"/>
        <n v="1062"/>
        <n v="272"/>
        <n v="931"/>
        <n v="754"/>
        <s v="765-766"/>
        <n v="683"/>
        <n v="606"/>
        <n v="558"/>
        <n v="596"/>
        <n v="590"/>
        <n v="843"/>
        <n v="934"/>
        <n v="1016"/>
        <n v="936"/>
        <n v="699"/>
        <n v="639"/>
        <n v="838"/>
        <n v="839"/>
        <n v="719"/>
        <n v="742"/>
        <n v="1030"/>
        <n v="1020"/>
        <n v="717"/>
        <n v="1028"/>
        <n v="921"/>
        <n v="823"/>
        <n v="643"/>
        <n v="854"/>
        <n v="760"/>
        <n v="429"/>
        <n v="440"/>
        <n v="899"/>
        <n v="903"/>
        <n v="347"/>
        <n v="859"/>
        <n v="852"/>
        <n v="1065"/>
        <n v="1026"/>
        <n v="456"/>
        <n v="1013"/>
        <n v="550"/>
        <n v="1012"/>
        <n v="617"/>
        <n v="1025"/>
        <n v="752"/>
        <n v="744"/>
        <n v="818"/>
        <n v="1053"/>
        <n v="598"/>
        <n v="613"/>
        <n v="882"/>
        <n v="860"/>
        <n v="537"/>
        <n v="932"/>
        <n v="1021"/>
        <n v="565"/>
        <n v="630"/>
        <n v="881"/>
        <n v="912"/>
        <n v="682"/>
        <n v="1029"/>
        <n v="1"/>
        <n v="799"/>
        <n v="2"/>
        <n v="284"/>
        <n v="291"/>
        <n v="293"/>
        <n v="418"/>
        <n v="787"/>
        <n v="812"/>
        <n v="13"/>
        <m/>
        <n v="135" u="1"/>
        <n v="298" u="1"/>
        <n v="369" u="1"/>
        <n v="581" u="1"/>
        <n v="185" u="1"/>
        <n v="256" u="1"/>
        <n v="398" u="1"/>
        <n v="568" u="1"/>
        <n v="710" u="1"/>
        <n v="923" u="1"/>
        <n v="34" u="1"/>
        <n v="75" u="1"/>
        <n v="235" u="1"/>
        <n v="498" u="1"/>
        <n v="143" u="1"/>
        <n v="214" u="1"/>
        <n v="314" u="1"/>
        <n v="542" u="1"/>
        <n v="826" u="1"/>
        <n v="897" u="1"/>
        <n v="125" u="1"/>
        <n v="193" u="1"/>
        <n v="813" u="1"/>
        <n v="955" u="1"/>
        <n v="243" u="1"/>
        <n v="151" u="1"/>
        <n v="259" u="1"/>
        <n v="645" u="1"/>
        <n v="858" u="1"/>
        <n v="61" u="1"/>
        <n v="130" u="1"/>
        <n v="561" u="1"/>
        <n v="703" u="1"/>
        <n v="845" u="1"/>
        <n v="38" u="1"/>
        <n v="83" u="1"/>
        <n v="251" u="1"/>
        <n v="108" u="1"/>
        <n v="275" u="1"/>
        <n v="748" u="1"/>
        <n v="138" u="1"/>
        <n v="209" u="1"/>
        <n v="664" u="1"/>
        <n v="806" u="1"/>
        <n v="87" u="1"/>
        <n v="188" u="1"/>
        <n v="404" u="1"/>
        <n v="167" u="1"/>
        <n v="780" u="1"/>
        <n v="922" u="1"/>
        <n v="146" u="1"/>
        <n v="217" u="1"/>
        <n v="320" u="1"/>
        <n v="625" u="1"/>
        <n v="196" u="1"/>
        <n v="420" u="1"/>
        <n v="116" u="1"/>
        <n v="307" u="1"/>
        <n v="954" u="1"/>
        <n v="154" u="1"/>
        <n v="407" u="1"/>
        <n v="586" u="1"/>
        <n v="204" u="1"/>
        <n v="436" u="1"/>
        <n v="644" u="1"/>
        <n v="715" u="1"/>
        <n v="857" u="1"/>
        <n v="183" u="1"/>
        <n v="254" u="1"/>
        <n v="394" u="1"/>
        <n v="560" u="1"/>
        <n v="631" u="1"/>
        <n v="702" u="1"/>
        <n v="844" u="1"/>
        <n v="74" u="1"/>
        <n v="233" u="1"/>
        <n v="281" u="1"/>
        <n v="352" u="1"/>
        <n v="547" u="1"/>
        <n v="689" u="1"/>
        <n v="46" u="1"/>
        <n v="99" u="1"/>
        <n v="310" u="1"/>
        <n v="747" u="1"/>
        <n v="191" u="1"/>
        <n v="663" u="1"/>
        <n v="805" u="1"/>
        <n v="876" u="1"/>
        <n v="78" u="1"/>
        <n v="297" u="1"/>
        <n v="439" u="1"/>
        <n v="863" u="1"/>
        <n v="48" u="1"/>
        <n v="103" u="1"/>
        <n v="149" u="1"/>
        <n v="397" u="1"/>
        <n v="850" u="1"/>
        <n v="199" u="1"/>
        <n v="497" u="1"/>
        <n v="553" u="1"/>
        <n v="624" u="1"/>
        <n v="908" u="1"/>
        <n v="17" u="1"/>
        <n v="82" u="1"/>
        <n v="178" u="1"/>
        <n v="228" u="1"/>
        <n v="136" u="1"/>
        <n v="207" u="1"/>
        <n v="18" u="1"/>
        <n v="86" u="1"/>
        <n v="186" u="1"/>
        <n v="258" u="1"/>
        <n v="471" u="1"/>
        <n v="714" u="1"/>
        <n v="287" u="1"/>
        <n v="559" u="1"/>
        <n v="701" u="1"/>
        <n v="772" u="1"/>
        <n v="914" u="1"/>
        <n v="144" u="1"/>
        <n v="546" u="1"/>
        <n v="688" u="1"/>
        <n v="759" u="1"/>
        <n v="19" u="1"/>
        <n v="194" u="1"/>
        <n v="416" u="1"/>
        <n v="817" u="1"/>
        <n v="959" u="1"/>
        <n v="173" u="1"/>
        <n v="303" u="1"/>
        <n v="662" u="1"/>
        <n v="875" u="1"/>
        <n v="152" u="1"/>
        <n v="332" u="1"/>
        <n v="474" u="1"/>
        <n v="578" u="1"/>
        <n v="862" u="1"/>
        <n v="933" u="1"/>
        <n v="131" u="1"/>
        <n v="920" u="1"/>
        <n v="56" u="1"/>
        <n v="119" u="1"/>
        <n v="181" u="1"/>
        <n v="765" u="1"/>
        <n v="33" u="1"/>
        <n v="73" u="1"/>
        <n v="21" u="1"/>
        <n v="306" u="1"/>
        <n v="810" u="1"/>
        <n v="123" u="1"/>
        <n v="77" u="1"/>
        <n v="435" u="1"/>
        <n v="926" u="1"/>
        <n v="22" u="1"/>
        <n v="102" u="1"/>
        <n v="147" u="1"/>
        <n v="913" u="1"/>
        <n v="60" u="1"/>
        <n v="197" u="1"/>
        <n v="545" u="1"/>
        <n v="758" u="1"/>
        <n v="176" u="1"/>
        <n v="309" u="1"/>
        <n v="23" u="1"/>
        <n v="106" u="1"/>
        <n v="155" u="1"/>
        <n v="226" u="1"/>
        <n v="945" u="1"/>
        <n v="134" u="1"/>
        <n v="205" u="1"/>
        <n v="577" u="1"/>
        <n v="8" u="1"/>
        <n v="39" u="1"/>
        <n v="777" u="1"/>
        <n v="234" u="1"/>
        <n v="496" u="1"/>
        <n v="64" u="1"/>
        <n v="142" u="1"/>
        <n v="312" u="1"/>
        <n v="483" u="1"/>
        <n v="809" u="1"/>
        <n v="951" u="1"/>
        <n v="114" u="1"/>
        <n v="171" u="1"/>
        <n v="583" u="1"/>
        <n v="150" u="1"/>
        <n v="221" u="1"/>
        <n v="712" u="1"/>
        <n v="925" u="1"/>
        <n v="43" u="1"/>
        <n v="93" u="1"/>
        <n v="129" u="1"/>
        <n v="200" u="1"/>
        <n v="557" u="1"/>
        <n v="179" u="1"/>
        <n v="250" u="1"/>
        <n v="315" u="1"/>
        <n v="544" u="1"/>
        <n v="757" u="1"/>
        <n v="72" u="1"/>
        <n v="158" u="1"/>
        <n v="273" u="1"/>
        <n v="957" u="1"/>
        <n v="45" u="1"/>
        <n v="137" u="1"/>
        <n v="208" u="1"/>
        <n v="302" u="1"/>
        <n v="373" u="1"/>
        <n v="187" u="1"/>
        <n v="331" u="1"/>
        <n v="473" u="1"/>
        <n v="647" u="1"/>
        <n v="76" u="1"/>
        <n v="237" u="1"/>
        <n v="918" u="1"/>
        <n v="10" u="1"/>
        <n v="47" u="1"/>
        <n v="145" u="1"/>
        <n v="216" u="1"/>
        <n v="621" u="1"/>
        <n v="1070" u="1"/>
        <n v="195" u="1"/>
        <n v="608" u="1"/>
        <n v="679" u="1"/>
        <n v="750" u="1"/>
        <n v="80" u="1"/>
        <n v="666" u="1"/>
        <n v="808" u="1"/>
        <n v="879" u="1"/>
        <n v="950" u="1"/>
        <n v="49" u="1"/>
        <n v="105" u="1"/>
        <n v="153" u="1"/>
        <n v="263" u="1"/>
        <n v="937" u="1"/>
        <n v="29" u="1"/>
        <n v="203" u="1"/>
        <n v="569" u="1"/>
        <n v="782" u="1"/>
        <n v="182" u="1"/>
        <n v="253" u="1"/>
        <n v="51" u="1"/>
        <n v="232" u="1"/>
        <n v="279" u="1"/>
        <n v="543" u="1"/>
        <n v="685" u="1"/>
        <n v="756" u="1"/>
        <n v="30" u="1"/>
        <n v="530" u="1"/>
        <n v="190" u="1"/>
        <n v="479" u="1"/>
        <n v="366" u="1"/>
        <n v="437" u="1"/>
        <n v="930" u="1"/>
        <n v="31" u="1"/>
        <n v="67" u="1"/>
        <n v="148" u="1"/>
        <n v="395" u="1"/>
        <n v="846" u="1"/>
        <n v="917" u="1"/>
        <n v="92" u="1"/>
        <n v="198" u="1"/>
        <n v="353" u="1"/>
        <n v="549" u="1"/>
        <n v="620" u="1"/>
        <n v="762" u="1"/>
        <n v="12" u="1"/>
        <n v="311" u="1"/>
        <n v="891" u="1"/>
        <n v="156" u="1"/>
        <n v="482" u="1"/>
        <n v="665" u="1"/>
        <n v="807" u="1"/>
        <n v="878" u="1"/>
        <n v="949" u="1"/>
      </sharedItems>
    </cacheField>
    <cacheField name="SERV/BIEN/OBRA" numFmtId="0">
      <sharedItems containsBlank="1"/>
    </cacheField>
    <cacheField name="CONCEPTO" numFmtId="0">
      <sharedItems containsBlank="1" count="1845">
        <s v="CLQ-24-ANPE-3/2024 ADQUISICIÓN DE MATERIAL DE ESCRITORIO"/>
        <s v="CLQ-24-ANPE-37/2024 ADQUISICIÓN DE ANTICONGELANTE"/>
        <s v="CLQ-24-ANPE-46/2024 ADQUISICIÓN DE PRENDAS DE VESTIR (GORRAS, GUARDAPOLVOS) PARA EL PERSONAL DE LA EMPRESA MINERA COLQUIRI"/>
        <s v="CLQ-25-CD-10/2025 ADQUISICIÓN DE MATERIAL DE VIDRIO Y OTROS"/>
        <s v="CLQ-24-CD-107/2024 CONSTRUCCIÓN MEJORAS OBRAS DE CAPTACIÓN Y ALMACENAMIENTO DE AGUA - MAMUTA"/>
        <s v="CLQ-24-CD-109/2024 ADQUISICIÓN DE MATERIAL ELÉCTRICO PARA LÍNEAS Y SUBESTACIÓN ELÉCTRICA"/>
        <s v="CLQ-24-CD-110/2024 ADQUISICION DE REPUESTOS PARA CARGADORES FRONTALES"/>
        <s v="CLQ-24-CD-111/2024 ADQUISICION DE BROCAS TE-CX 1x10 2206735 PARA ROTOMARTILLO HILTI TE 6-A36"/>
        <s v="CLQ-25-CD-12/2024/2025 ADQUISICIÓN DE &quot;GASES INDUSTRIALES Y DE LABORATORIO&quot; (OXIGENO, NITROGENO, ACETILENO, OXIDO NITROSO, ARGON)"/>
        <s v="CLQ-24-CD-128/2024 MANTENIMIENTO DE INMUEBLE (Almacén, Garaje Incalacaya, Pía Pía y Centro de Salud)"/>
        <s v="CLQ-25-CD-13/2025 SERVICIO DE TRANSPORTE DE COMBUSTIBLE GESTIÓN 2025"/>
        <s v="CLQ-24-CD-130/2024 REFACCION OFICINA ADQUISICIONES (SOLO MANO DE OBRA)"/>
        <s v="CLQ-24-CD-131/2024 CONSTRUCCIÓN TANQUE DE ALMACENAMIENTO DE AGUA NIV-535-LINEA 70 (SOLO MANO DE OBRA)"/>
        <s v="CLQ-24-CD-146/2024 ADQUISICIÓN DE CUBETAS PARA ANALISIS DE MUESTRAS ANALIZADOR FRX"/>
        <s v="CLQ-24-CD-148/2024 ADQUISICIÓN DE REPUESTOS PARA EQUIPO ESPECTROFOTOMETRO DE ABSORCIÓN ATOMICA"/>
        <s v="CLQ-25-CD-15/2025 ADQUISICIÓN DE MANGUERAS HIDRAULICAS DE ALTA PRESIÓN"/>
        <s v="CLQ-24-CD-153/2024 ADQUISICIÓN DE ADHESIVOS, PINTURAS Y LIMPIACONTACTOS PARA TALLERES DE MANTENIMIENTO"/>
        <s v="CLQ-24-CD-157/2024 ADQUISICIÓN DE AUTOCONTRAIBLE, CONECTORES Y ACCESORIOS PARA TALLER ELECTRICO"/>
        <s v="CLQ-24-CD-170/2024 ADQUISICION DE PLACAS RANURADAS (CAMA) PARA TAMBOR WINCHE MITSUBISHI DEL CUADRO SAN JOSE DE LA EMPRESA MINERA COLQUIRI (MODALIDAD DE CONTRATACION DIRECTA)"/>
        <s v="CLQ-24-CD-171/2024 ADQUISICION DE REPUESTOS PARA WINCHE MITSUBISHI DEL CUADRO SAN JOSE"/>
        <s v="CLQ-24-CD-175/2024 SERVICIO DE MANTENIMIENTO DEL WINCHE DE LA RAMPA SAN JUANILLO"/>
        <s v="CLQ-24-CD-176/2024 ADQUISICIÓN DE REPUESTOS PARA VEHICULO LIVIANO DE GARAJES"/>
        <s v="CLQ-24-CD-177/2024 ADQUISICIÓN DE REPUESTOS PARA VOLQUETE FAW"/>
        <s v="CLQ-24-CD-180/2024 ADQUISICIÓN DE REPUESTOS PARA EL SISTEMA ELECTRICO DE WINCHES MINA"/>
        <s v="CLQ-24-CD-188/2024 SERVICIO DE TRASLADO CARGA MINERALIZADA INTERNO"/>
        <s v="CLQ-24-CD-189/2024 SERVICIO DE ALQUILER DE EQUIPO PESADO"/>
        <s v="CLQ-24-CD-192/2024 ADQUISICIÓN DE PINTURAS DE DIFERENTES COLORES"/>
        <s v="CLQ-24-CD-217/2024 ADQUISICION DE MATERIAL DE SEGURIDAD PARA TRABAJO EN ALTURA "/>
        <s v="CLQ-24-CD-233/2024 ADQUISICIÓN DE ACCESORIOS HDPE DE DIFERENTES MEDIDAS"/>
        <s v="CLQ-24-CD-233-A/2024 SERVICIOS DE MANTENIMIENTO MECANIZADO DE CATALINA Y PIÑON DE MECANISMO TH DE ZINC"/>
        <s v="CLQ-24-CD-237/2024 ADQUISICIÓN DE TUBERIAS Y ACCESORIOS FG."/>
        <s v="CLQ-24-CD-245/2024 ADQUISICION DE BROCA MECANICA Y RODAMIENTO PARA CARRO MINERO V40"/>
        <s v="CLQ-24-CD-246/2024 ADQUISICIÓN DE MOTOSIERRAS NEUMATICAS Y A GASOLINA"/>
        <s v="CLQ-24-CD-251/2024 ADQUISICIÓN DE BARRENOS INTEGRALES"/>
        <s v="CLQ-24-CD-254/2024 ADQUISICION DE MADERA DE CONSTRUCCION (VIGAS DE MADERA, TABLONES)"/>
        <s v="CLQ-24-CD-255/2024 ADQUISICIÓN DE CARPINTERIA DE MADERA"/>
        <s v="CLQ-24-CD-257/2024 ADQUISICIÓN DE BLOQUES PREFABRICADOS DE HORMIGON (CON RESISTENCIA A LA COMPRESIÓN MAYOR A 110 KG/CM2)"/>
        <s v="CLQ-24-CD-260/2024 CONSTRUCCIÓN BAÑOS GEOLOGIA (SOLO MANO DE OBRA)"/>
        <s v="CLQ-24-CD-261/2024 ADQUISICION DE GEOMEMBRANA HDPE (2,0mm)"/>
        <s v="CLQ-24-CD-262/2024 ADQUISICIÓN DE AUTO RESCATADOR"/>
        <s v="CLQ-24-CD-264/2024 ADQUISICIÓN DE GRIFERIA"/>
        <s v="CLQ-24-CD-266/2024 ADQUISICIÓN DE PRODUCTOS METALICOS"/>
        <s v="CLQ-24-CD-268/2024 ADQUISICIÓN DE TERMOTANQUE ELECTRICO INDUSTRIAL"/>
        <s v="CLQ-24-CD-271/2024 CONSTRUCCIÓN BAÑOS LIBRU LIBRUNI SOLO MANO DE OBRA"/>
        <s v="CLQ-24-CD-278/2024 ADQUISICION DE MATERIAL DE GOMA PARA MAESTRANZA"/>
        <s v="CLQ-24-CD-290/2024 ADQUISICIÓN DE CONTACTORES TRIFASICOS EN VACIO DE MEDIA TENSIÓN, CONTACTORES DE RESISTENCIA Y CONTROL DE GIRO PARA WINCHES MINA DE LA EMPRESA MINERA COLQUIRI"/>
        <s v="CLQ-24-CD-292/2024 ADQUISICIÓN DE CORREAS DE DIFERENTES MEDIDAS PARA EQUIPOS DE BAJO PERFIL"/>
        <s v="CLQ-24-CD-2A/2024 ADQUISICIÓN DE 1200 BOLSAS DE CEMENTO PORTLAND IP-40 PARA LA GESTION 2024 (REQUERIMIENTO DE ACUERDO A SOLICITUD POR LOTES DE CEMENTO)"/>
        <s v="CLQ-24-CD-2A/2024 ADQUISICIÓN DE 4700 BOLSAS DE CEMENTO PORTLAND IP-40 PARA LA GESTION 2024 (REQUERIMIENTO DE ACUERDO A SOLICITUD POR LOTES DE CEMENTO)"/>
        <s v="CLQ-24-CD-301/2024 ADQUISICIÓN DE REPUESTOS PARA EQUIPO DE BAJO PERFIL"/>
        <s v="CLQ-24-CD-303/2024 ADQUISICION ACCESORIOS PARA EQUIPOS DE SOLDADURA"/>
        <s v="CLQ-24-CD-304/2024 ADQUISICIÓN DE CABLE DE ACERO DE 7/8&quot; PARA WINCHE DE LA RAMPA SAN JUANILLO DE LA EMPRESA MINERA COLQUIRI"/>
        <s v="CLQ-24-CD-310/2024 ADQUISICION DE EXTINTORES"/>
        <s v="CLQ-24-CD-314/2024 ADQUISICION DE MATERIAL ABRASIVO PARA TALLERES MECANICOS"/>
        <s v="CLQ-24-CD-315/2024 ADQUISICIÓN  DE EQUIPOS DE POSICIONAMIENTO Y MEDICIÓN PARA WINCHE"/>
        <s v="CLQ-24-CD-316/2024 ADQUISICIÓN DE GOMA EN PLANCHA PARA SKIP DEL WINCHE CUADRO VICTORIA"/>
        <s v="CLQ-24-CD-316-A/2024 ADQUISICIÓN DE EXTRACTORES DE DIFERENTES CAPACIDADES PARA TALLER ELECTRICO Y WINCHES"/>
        <s v="CLQ-24-CD-321/2024 ADQUISICIÓN DE TANQUES DE AGUA SUPER-REFORZADO TRICAPA"/>
        <s v="CLQ-24-CD-332/2024 ADQUISICION DE REFRIGERANTE ANTICONGELANTE PARA EQUIPOS TRUCKLES"/>
        <s v="CLQ-24-CD-337/2024 ADQUISICION DE GRAPAS (ECLISES) PARA MALLA DE VIBRADORAS"/>
        <s v="CLQ-24-CD-338/2024 ADQUISICIÓN DE ACCESORIOS PARA TUBERIAS"/>
        <s v="CLQ-24-CD-341/2024 ADQUISICIÓN DE CHALECO DE ALTA VISIBILIDAD"/>
        <s v="CLQ-24-CD-343/2024 ADQUISICIÓN DE REPUESTOS PARA CLASIFICADOR HELICOIDAL DE Sn"/>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351/2024 SERVICIO DE ALQUILER DE CISTERNA DE RIEGO - MODALIDAD DE CONTRATACION DIRECTA"/>
        <s v="CLQ-24-CD-352/2024 SERVICIO DE CONSULTORIA PARA ESTUDIOS TECNICOS DE BATIMETRIA DE DIQUE DE COLAS"/>
        <s v="CLQ-24-CD-353/2024 SERVICIO DE CONSULTORIA PARA IDENTIFICACIÓN DE TRATAMIENTOS DE PRE POTABILIZACIÓN DE AGUA DE CONSUMO"/>
        <s v="CLQ-24-CD-355/2024 ADQUISICION DE MADERA PARA CARPINTERIA"/>
        <s v="CLQ-24-CD-356/2024 ADQUISICION DE CONTENEDORES DE RESIDUOS SOLIDOS"/>
        <s v="CLQ-24-CD-357/2024 ADQUISICION DE MATERIAL DE IMPRESIÓN EN PLOTTER"/>
        <s v="CLQ-24-CD-360/2024 ADQUISICION DE AMOLADORAS Y TALADROS"/>
        <s v="CLQ-24-CD-365/2024 CAPACITACIÓN EN REBOBINADO Y CALCULO DE INDUCIDOS PARA TALLER ELECTRICO"/>
        <s v="CLQ-24-CD-373/2024 ADQUISICIÓN DE ARTEFACTOS SANITARIOS"/>
        <s v="CLQ-24-CD-375/2024 MANTENIMIENTO Y REPARACIÓN DE AREAS SANITARIAS (SOLO MANO DE OBRA)"/>
        <s v="CLQ-24-CD-376/2024 ADQUISICIÓN DE MADERA ALMENDRILLO Y EUCALIPTO"/>
        <s v="CLQ-24-CD-378/2024 ADQUISICION DE FUENTES DE ALIMENTACION AC/DC PARA EL TALLER ELECTRICO DE LA EMPRESA MINERA COLQUIRI (MODALIDAD DE CONTRATACION DIRECTA)"/>
        <s v="CLQ-24-CD-380/2024 ADQUISICION DE BATERIA PARA EQUIPO SOKIA ESTACION TOTAL"/>
        <s v="CLQ-24-CD-383/2024 ADQUISICIÓN DE WINCHE MINERO DE 2 TON"/>
        <s v="CLQ-24-CD-387/2024 ADQUISICIÓN DE PLANCHAS DE ACERO ANTIDESGASTE PARA MAESTRANZA MINA"/>
        <s v="CLQ-24-CD-390/2024 ADQUISICIÓN DE FIERRO CORRUGADO DE CONSTRUCCIÓN"/>
        <s v="CLQ-24-CD-392/2024 ADQUISICIÓN DE PERNOS DE DIFERENTES MEDIDAS"/>
        <s v="CLQ-24-CD-395/2024 ADQUISICIÓN DE PIEDRAS DE TUNGSTENO"/>
        <s v="CLQ-24-CD-397/2024 ADQUISICION DE MATERIAL ELECTRICO PARA EMC"/>
        <s v="CLQ-24-CD-398/2024 ADQUISICION DE ESCALERAS DE MADERA, TABLAS DE MADERA Y 2 TIPOS DE TARUGO DE MADERA"/>
        <s v="CLQ-24-CD-400/2024 ADQUISICIÓN DE QUINCALLERIA"/>
        <s v="CLQ-24-CD-403/2024 ADQUISICIÓN DE CATEADORES STWING-USA, LAPIZ IMAN RAYADOR, BRUJULA TIPO BRUNTON, BRUJULA COLGANTE PARA MINA, REGLILLAS DE MAPEO, MAPEADORES, LUPA PARA GEOLOGO, MINI TRIPODE DE ALUMINIO Y TRIPODE DE ALUMINIO"/>
        <s v="CLQ-24-CD-405/2024 ADQUISICIÓN DE PINTURA LATEX 18 Lts BLANCO, PINTURA EN AEROSOL COLOR BLANCO, ROJO, AMARILLO Y NEGRO"/>
        <s v="CLQ-24-CD-409/2024 INSTALACIÓN DE ESTACIÓN DE BOMBEO-OCAVI (SOLO MANO DE OBRA)"/>
        <s v="CLQ-24-CD-410/2024 CONSTRUCCIÓN ESTRUCTURAS MINERAS ( TAZA DE BOMBEO N-600, TALLER DE MANTENIMIENTO N-405 - INTERIOR MINA (Solo Mano de Obra)"/>
        <s v="CLQ-24-CD-412/2024 ADQUISICIÓN DE MÁQUINAS DE COSTURA PORTÁTILES PARA TELA DE FILTRADO"/>
        <s v="CLQ-24-CD-415/2024 ADQUISICIÓN DE MATERIAL ELECTRICO"/>
        <s v="CLQ-24-CD-417/2024 ADQUISICIÓN DE PRODUCTOS METALICOS DISCO PARA PULVERIZADOR, MUELAS PARA CHANCADORA Y OTROS"/>
        <s v="CLQ-24-CD-418/2024 SERVICIO DE CALIBRACIÓN DE EQUIPOS E INSTRUMENTOS"/>
        <s v="CLQ-24-CD-419/2024 SERVICIO DE MANTENIMIENTO COMPRESOR ATLAS COPCO GA500"/>
        <s v="CLQ-24-CD-424/2024 SERVICIO DE REPARACIÓN TORNO HORIZONTAL"/>
        <s v="CLQ-24-CD-427/2024 ADQUISICIÓN DE PERNOS Y ARANDELAS"/>
        <s v="CLQ-24-CD-428/2024 ADQUISICION DE ELECTRODOS PARA SOLDADURA SMAW "/>
        <s v="CLQ-24-CD-429/2024 ADQUISICIÓN DE MOTOR DE ARRANQUE, ALTERNADOR Y GRUPO ECM PARA PALA FRONTAL CAT 950H DE GARAJES DE LA EMPRESA MINERA COLQUIRI"/>
        <s v="CLQ-24-CD-430/2024 ADQUISICION DE PORTA ESCOBILLAS DE LOCOMOTORA ELECTRICAS A TROLLEY DE LA EMPRESA MINERA COLQUIRI (MODALIDAD DE CONTRATACION DIRECTA)"/>
        <s v="CLQ-24-CD-431/2024 ADQUISICIÓN DE MALLA OLIMPICA GALVANIZADA"/>
        <s v="CLQ-24-CD-433/2024 ADQUISICIÓN DE PRECINTOS Y ACCESORIOS ELECTRICOS PARA TALLER ELECTRICO"/>
        <s v="CLQ-24-CD-433-A/2024 ADQUISICIÓN DE ALINEADORES DE POLEAS"/>
        <s v="CLQ-24-CD-435/2024 ADQUISICIÓN DE MATERIAL PRIMEROS AUXILIOS"/>
        <s v="CLQ-24-CD-436-2024 ADQUISICIÓN DE HERRAMIENTAS MENORES"/>
        <s v="CLQ-24-CD-440/2024 ADQUISICIÓN DE PINTURA AL OLEO"/>
        <s v="CLQ-24-CD-440-A/2024 ADQUISICION DE ROPA DE SEGURIDAD INDUSTRIAL (CHALECO SALVAVIDAS)"/>
        <s v="CLQ-24-CD-441/2024 ADQUISICION DE TABLEROS ELECTRICOS DE ARRANQUE PARA TALLER ELECTRICO DE LA EMPRESA MINERA COLQUIRI ( MODALIDAD DE CONTRATACION DIRECTA)"/>
        <s v="CLQ-24-CD-443/2024 ADQUISICIÓN DE VALVULAS DE ACERO INOXIDABLE Y ACCESORIOS"/>
        <s v="CLQ-24-CD-445/2024 ADQUISICIÓN DE REPUESTOS PARA CARGADOR FRONTAL CAT 950H DE GARAJES DE LA EMPRESA MINERA COLQUIRI"/>
        <s v="CLQ-24-CD-450/2024 ADQUISICION DE TRANSFORMADOR TRIFASICO DE 500 KVA PARA INTERIOR MINA"/>
        <s v="CLQ-24-CD-452/2024 ADQUISICIÓN DE ANALIZADOR DE VIBRACIONES PARA LA SECCIÓN DE MANTENIMIENTO"/>
        <s v="CLQ-24-CD-454/2024 SERVICIO DE MANTENIMIENTO DE COMPRESORAS"/>
        <s v="CLQ-24-CD-455/2024 SERVICIO DE MANTENIMIENTO Y REPARACION DE MUESTREADORES"/>
        <s v="CLQ-24-CD-457/2024 ADQUISICIÓN DE TV MONITORES PARA CIRCUITO CERRADO DE VIDEO EN LOS WINCHES DE INTERIOR MINA"/>
        <s v="CLQ-24-CD-471/2024 ADQUISICION DE PORTA RODAMIENTOS"/>
        <s v="CLQ-24-CD-472/2024 ADQUISICIÓN DE FUENTE DE ALIMENTACIÓN, MÓDULOS DE COMUNICACIÓN Y ACCESORIOS PARA PLC"/>
        <s v="CLQ-24-CD-474/2024 ADQUISICIÓN DE ESTUCO (HECHO A LEÑA)"/>
        <s v="CLQ-24-CD-475/2024 ADQUISICIÓN DE LADRILLO DE 6H ESTANDAR PARA TRABAJOS DE EJECUCIÓN DIRECTA"/>
        <s v="CLQ-24-CD-476/2024 ADQUISICIÓN DE ACCESORIO DE SEGURIDAD PARA MOVILIDADES"/>
        <s v="CLQ-24-CD-477/2024 ADQUISICIÓN DE BOTIQUIN"/>
        <s v="CLQ-24-CD-484/2024 SERVICIO DE MANTENIMIENTO EXCAVADORA MARCA VOLVO MODELO: EC210BLC"/>
        <s v="CLQ-24-CD-487/2024 ADQUISICIÓN DE TUBO PVC Y SUPERTUBO PEAD DE 25 MM"/>
        <s v="CLQ-24-CD-490/2024 SERVICIOS DE REPARACIÓN Y MANTENIMIENTO DE CAMIÓN GRUA "/>
        <s v="CLQ-24-CD-492/2024 ADQUISICIÓN DE BARRA EXTENSIBLE R-32 Y BROCA DE 51 mm"/>
        <s v="CLQ-24-CD-499/2024 ADQUISICIÓN DE HERRAMIENTAS ELECTRICAS"/>
        <s v="CLQ-24-CD-502/2024 ADQUISICIÓN DE HERRAMIENTAS MENORES"/>
        <s v="CLQ-24-CD-507/2024 ADQUISICIÓN DE ESCALERAS DE ALUMINIO TIPO TIJERA"/>
        <s v="CLQ-24-CD-513/2024 ADQUISICIÓN DE EQUIPOS DE SOLDADURA Y DE APOYO A MAESTRANZA"/>
        <s v="CLQ-24-CD-514/2024 ADQUISICION DE MATERIALES AISLANTES PARA BOBINADO DE INDUCIDO DE LOCOMOTORA MINA DE LA EMPRESA MINERA COLQUIRI (MODALIDAD DE CONTRATACION DIRECTA)"/>
        <s v="CLQ-24-CD-524/2024 ADQUISICION DE LUMINARIAS LED PARA EL TALLER ELECTRICO DE LA EMPRESA MINERA COLQUIRI (MODALIDAD DE CONTRATACION DIRECTA)"/>
        <s v="CLQ-24-CD-525/2024 ADQUISICIÓN DE ALAMBRES DE COBRE ESMALTADO Y AISLANTES PARA TALLER ELECTRICO"/>
        <s v="CLQ-24-CD-526/2024 ADQUISICIÓN DE LUMINARIAS LED TIPO FAROL DE 48W PARA SCOOPTRAM, VOLQUETE Y LOCOMOTORAS DE LA EMPRESA MINERA COLQUIRI"/>
        <s v="CLQ-24-CD-531/2024 CONSTRUCCIÓN BAÑO ANITA (SOLO MANO DE OBRA)"/>
        <s v="CLQ-24-CD-546/2024 ADQUISICION DE HIDROXIDO DE CALCIO"/>
        <s v="CLQ-24-CD-564/2024 ADQUISICIÓN DE CARPINTERIA METALICA (CASILLEROS - LOCKERS METALICOS INDUSTRIALES, BANCOS, MAMPARAS)"/>
        <s v="CLQ-24-CD-566/2024 SERVICIO DE FABRICACION DE CARPINTERIA METALICA - MINA"/>
        <s v="CLQ-24-CD-573/2024 SERVICIO DE MANTENIMIENTO Y CALIBRACIÓN DE BALANZA"/>
        <s v="CLQ-24-CD-582/2024 MANTENIMIENTO Y REPARACIÓN LABORATORIO QUIMICO (SAN JUANILLO)"/>
        <s v="CLQ-24-CD-583/2024 ADQUISICIÓN DE ELECTRODO 7018 - 4MM"/>
        <s v="CLQ-24-CD-584/2024 SERVICIO DE ALQUILER DE EQUIPO PESADO PARA APERTURA DE CAMINO MIRAFLORES"/>
        <s v="CLQ-24-CD-586/2024 ADQUISICIÓN DE SOLDADORA DE GEOMENBRANA"/>
        <s v="CLQ-24-CD-588/2024 ADQUISICION DE CADENAS TIPO ORUGA Y ACCESORIOS"/>
        <s v="CLQ-24-CD-592/2024 ADQUISICION DE CARPINTERIA METALICA - LIBRU LIBRUNI, ANITA (BAÑOS)"/>
        <s v="CLQ-24-CD-600/2024 SERVICIO DE CALIBRACIÓN DE EQUIPOS"/>
        <s v="CLQ-25-CD-8/2025 ADQUISICIÓN DE REACTIVOS QUIMICOS GESTIÓN 2025"/>
        <s v="CLQ-24-CD-84/2024 ADQUISICIÓN DE DETECTOR DE GAS CON CONTROL REMOTO PARA MEDIR HCN GAS (K-G60)"/>
        <s v="CLQ-25-CD-9/2025 ADQUISICIÓN DE PRODUCTOS METALICOS Y OTROS RECURRENTE"/>
        <s v="CLQ-24-CM-12/2024 ADQUISICIÓN DE KIT ANTIDERRAME DE ACEITES Y LUBRICANTES"/>
        <s v="CLQ-24-CM-13/2024 ADQUISICIÓN DE PAPEL PH MODALIDAD CONTRATACIÓN MENOR"/>
        <s v="CLQ-24-CM-14/2024 ADQUISICIÓN DE INSUMOS DE LIMPIEZA DE TANQUE Y PISINAS"/>
        <s v="CLQ-24-CM-14A/2024 SERVICIO DE ALQUILER DE MAQUINARIA PESADA PARA LA EJECUCION DE OBRA: APERTURA DE CAMINO VECINAL EN LA COMUNIDAD DE HAMPATURI"/>
        <s v="CLQ-24-CM-15/2024 ADQUISICIÓN DE PAPELERIA CUADERNOS Y OTROS"/>
        <s v="CLQ-24-CM-16/2024 ADQUISICIÓN DE LIBROS Y NORMAS"/>
        <s v="CLQ-25-CM-7/2025 CONSULTORIA POR PRODUCTO PARA ADMINISTRACIÓN DE SEGUROS GESTIÓN 2025 Y ASESORAMIENTO EN CONTRATACIÓN DE SEGUROS GESTIÓN 2026"/>
        <m/>
        <s v="CLQ-246 ADQUISICION DE REPUESTOS PERFORADORAS STOPE MATE" u="1"/>
        <s v="CLQ-1000 ADQUISICION DE RODAMIENTOS DE BOLAS Y RODAMIENTOS DE RODILLOS EN DIFERENTES MEDIDAS" u="1"/>
        <s v="EMC-347 ADQUISICION DE BARRAS EXTENSIBLES" u="1"/>
        <s v="CLQ-24-ANPE-1/2024 SERVICIO DE ALIMENTACION RANCHO 1 PARA LA GESTION 2024"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CLQ-24-CD-60/2024 ADQUISICIÓN DE REVESTIMIENTOS METALICOS "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4-CD-564/2024 ADQUISICIÓN DE CARPINTERIA METALICA (CASILLEROS - LOCKERS METALICOS INDUSTRIALES, BANCOS, MANPARAS)" u="1"/>
        <s v="CLQ-23-CD-294/2023 ADQUISICIÓN DE VÁLVULAS DE ACERO INOXIDABLE PARA BOMBAS DE LA EMPRESA MINERA COLQUIRI (MODALIDAD DE CONTRATACIÓN DIRECTA)." u="1"/>
        <s v="CLQ-24-CD-156/2024 ADQUISICIÓN DE ELECTRODOS ESPECIALES PARA MANTENIMIENTO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24-CD-466/2024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24-CD-403/2024 ADQUISICIÓN DE CATEADORES STWING-USA, LAPIZ IMAN RAYADOR, BRUJULA COLGANTE PARA MINA, REGLILLAS DE MAPEO, MAPEADORES, LUPA PARA GEOLOGO, MINI TRIPODE DE ALUMINIO Y TRIPODE DE ALUMINIO"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24-CD-216/2024 ADQUISICION DE MEDIDORES DE AIRE Y AGUA"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24-CD-10/2023/2024 ADQUISICION DE REACTIVO QUIMICOS GESTION 2024 DE LA EMPRESA MINERA COLQUIRI, MODALIDAD DIRECTA (RECURRENTE GESTION 2024)" u="1"/>
        <s v="CLQ-456 ADQUISICION DE HERRAMIENTAS MENORES MINA" u="1"/>
        <s v="CLQ-24-CD-162/2024 ADQUISICIÓN DE REPUESTOS PARA MOTOR DEUTZ BF4M1013C DE VOLQUETE DUX DT-12 DE LA EMPRESA MINERA COLQUIRI (MODALIDAD DE CONTRATACIÓN DIRECTA)." u="1"/>
        <s v="CLQ-24-CD-168/2024 ADQUISICIÓN DE REPUESTOS PARA BOMBAS DE AGUA GOULDS 3355 Y SULZER SNS4-40 DE LA EMPRESA MINERA COLQUIRI (MODALIDAD DE CONTRATACIÓN DIRECTA)." u="1"/>
        <s v="CLQ-23-CD-44/2023 ADQUISICIÓN DE REVESTIMIENTOS METALICOS" u="1"/>
        <s v="CLQ-23-CD-277/2023 ADQUISICION DE REDUCTOR PARA MOLINO SAG 16’ x5’" u="1"/>
        <s v="CLQ-24-CD-210/2024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CLQ-24-CD-38/2024 ADQUISICION ROPA DE SEGURIDAD (MODALIDAD DE CONTRATACION DIRECTA).       "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LQ-24-CD-564/2024 ADQUISICIÓN DE CARPINTERIA METALICA (CASILLEROS-LOCKERS METALICOS INDUSTRIALES, BANCOS, MANPARAS)"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CLQ-24-CD-263/2024 ADQUISICION PORCELANATO (61x61) PISO/PARED EXTRA MATE (CLASE – AAA rectificado)."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CLQ-24-CD-107/2024 CONSTRUCCIÓN MEJORAS OBRAS DE CAPACITACIÓN Y ALMACENAMIENTO DE AGUA - MAMUTA"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24-CD-429/2024 ADQUISICIÓN DE MOTOR DE ARRANQUE, ALTERNADOR Y GRUPO ECM PARA PALA FRONTALCAT 950H DE GARAJES DE LA EMPRESA MINERA COLQUIRI"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24-CD-98/2024 ADQUISICIÓN DE GOMAS EN PLANCHA"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CLQ-24-CD-220/2024 ADQUISICION DE ESTANTE METALICO PARA ALMACENAJE DE FIERROS Y BARRAS DE PERFORACION MINA." u="1"/>
        <s v="CLQ-24-CD-88/2024 ADQUISICIÓN DE BOMBAS DE LUBRICACION "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24-CD-6/2023/2024 ADQUISICION DE GASES INDUSTRIALES Y DE LABORATORIO (OXIGENO Y ACETILENO)" u="1"/>
        <s v="CLQ-434 ADQUISICION DE BOMBAS MULTIETAPAS" u="1"/>
        <s v="EMC-486 ADQUISICION DE SELLOS MECANICOS PARA BOMBAS GOULDS 3355 MINA Y SUPERFICIE" u="1"/>
        <s v="EMC-600 ADQUISICION DE MATERIAL ELECTRICO PARA TALLER ELECTRICO MINA Y SUPERFICIE" u="1"/>
        <s v="CLQ-24-CD-129/2024 “CONSTRUCCION OBRAS MENORES (Interior Mina)” - Solo mano de Obra." u="1"/>
        <s v="CLQ-23-CD-276/2023 ADQUISICION DE POLERA, SHORT Y CHALECO DE ALTA VISIVILIDAD (MODALIDAD DE CONTRATACION DIRECTA)." u="1"/>
        <s v="CLQ-24-CD-257/2024 ADQUISICIÓN DE BLOQUES PREFABRICADOS DE HORMIGON (CON RESITENCIA A LA COMPRESIÓN MAYOR A 110 KG/CM2)" u="1"/>
        <s v="CLQ-636 ADQUISICION DE LLAVES STILLSON Y CRESCENT" u="1"/>
        <s v="CLQ-1401 ADQUISICION DE PARTIDORES SUAVES (SOFTSTARTERS) PARA MOTOR DE COMPRESORA A TORNILLO GA 500 ATLAS COPCO" u="1"/>
        <s v="EMC-373 ADQUISICION DE VALVULAS DE RETENCION (CHECK) PARA BOMBAS MINA Y SUPERFICIE" u="1"/>
        <s v="CLQ-24-CD-65/2024 SERVICIO DE REPARACION Y MANTENIMIENTO DEL CARGADOR FRONTAL WA-430-6"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CLQ-24-CD-261/2024 ADQUISICION DE GEOMENBRANA HDPE (2,0mm)"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24-CD-158/2024 ADQUISICIÓN DE CINTAS AISLANTES ELECTRICAS PARA TALLER ELECTRICO DE LA EMPRESA MINERA COLQUIRI (MODALIDAD DE CONTRATACIÓN DIRECT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CLQ-24-CD-63/2024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24-CD-228/2024 ADQUISICIÓN DE LLANTAS DE GOMA DE DIFERENTES MEDIDAS"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4-CD-34/2024 ADQUISICION DE PIEDRA BRUTA (REQUERIMIENTO DE ACUERDO A SOLICITUD)" u="1"/>
        <s v="CLQ-23-CD-84/2023 ADQUISICIÓN DE POLINES DE DIFERENTES MEDIDAS" u="1"/>
        <s v="CLQ-24-CD-2A/2024 ADQUISICIÓN DE 4700 BOLSAS DE CEMENTO PORTLAND IP-40 PARA GSTION 2024 (REQUERIMIENTO DE ACUERDO A SOLICITUD POR LOTES DE CEMENTO)"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24-CD-96/2024 ADQUISICIÓN DE PLANCHAS ANTIABRASIVAS ARS DE DIFERENTES MEDIDAS"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24-CD-23/2023/2024 ADQUISICIÓN DE BOLAS DE ACERO FORJADAS DE Ø 5&quot; (MODALIDAD DE CONTRATACION DIRECTA) - MATERIAL RRECURRENTE - GESTION 2025"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4-CD-123/2024 ADQUISICIÓN DE SPLIT SETS DE DIFERENTES MEDIDAS"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24-CD-24/2023/2024 ADQUISICION DE REACTIVO ESPUMANTE – METIL ISOBUTIL CARBINOL “MIBC” (MODALIDAD DE CONTRATACION DIRECTA) - MATERIAL RECURRENTE - GESTION 2025" u="1"/>
        <s v="CLQ-43 SERVICIO DE MANTENIMIENTO DE CILIDROS Y CAMBIO DE VALVULAS" u="1"/>
        <s v="CLQ-23-CD-369/2023 ADQUISICION DE MATERIAL ELECTRICO PARA EMC" u="1"/>
        <s v="CLQ-446 ADQUISICION DE LAMPARAS MINERAS" u="1"/>
        <s v="CLQ-24-CD-92/2024 SERVICIO DE FABRICACION DE CARPINTERIA METALICA" u="1"/>
        <s v="CLQ-23-CD-204/2023 ADQUISICION DE “ESCALERAS DE MADERA y TABLAS DE MADERA”" u="1"/>
        <s v="CLQ-24-CD-23/2023/2024 ADQUISICIÓN DE BOLAS DE ACERO FORJADAS DE Ø 5&quot; (MODALIDAD DE CONTRATACION DIRECTA) - MATERIAL RRECURRENTE - GESTION 2024"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24-CD-24/2023/2024 ADQUISICION DE REACTIVO ESPUMANTE – METIL ISOBUTIL CARBINOL “MIBC” (MODALIDAD DE CONTRATACION DIRECTA) - MATERIAL RECURRENTE - GESTION 2024" u="1"/>
        <s v="CLQ-1623 ADQUISICION DE REVESTIMIENTOS DIFERENTES EQUIPOS PLANTA" u="1"/>
        <s v="CLQ-23-CD-54/2023 ADQUISICIÓN DE LUBRICANTES PARA EQUIPOS PLANTA" u="1"/>
        <s v="CLQ-24-CD-93/2024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CLQ-24-CD-3/2023/2024 ADQUISICIÓN DE MADERA EUCALIPTO, MODALIDAD DIRECTA, (RECURRENTE GESTION 2024)"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24-CD-32/2024 ADQUISICIÓN DE MASCARAS DE SOLDAR PARA PERSONAL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CLQ-24-CD-592/2024 ADQUISICION DE CARPINTERIA METALICA -LIBRU LIBRUNI, ANITA (BAÑOS)"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24-CD-193/2024 ADQUISICIÓN DE TUBERIAS Y ACCESORIOS DE PVC"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CLQ-24-CD-115/2024 ADQUISICIÓN DE CUERDA NYLON DE DIFERENTES MEDIDAS." u="1"/>
        <s v="PERFORADORAS STOPE MATE" u="1"/>
        <s v="EMC-580 ADQUISICION DE PROVISION DE LECHE" u="1"/>
        <s v="EMC-635 ADQUISICION DE PROVISION DE LECHE" u="1"/>
        <s v="CLQ-24-ANPE-34/2024 ADQUISICION DE MOCHILAS ESCOLARES GESTION 2024"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24-CM-7-2024 SERVICIO DE CONSULTOR EN LINEA PARA SECRETARIA DE BIBLIOTECA (MODALIDAD MENOR)"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CLQ-24-CD-4/2023/2024 ADQUISICIÓN DE MADERA ALMENDRILLO DE DIFERENTES MEDIDAS, MODALIDAD DIRECTA (RECURRENTE GESTION 2024)" u="1"/>
        <s v="EMC-436 ADQUISICION DE JUEGO DE PORTA FILTROS DE AIRE" u="1"/>
        <s v="CLQ-23-CD-69/2023 SERVICIO DE MEDICIONES AMBIENTALES, ELABORACION DE IMA Y AJUSTE DE MEDIDAS AMBIENTALES – MODALIDAD CONTRATACION DIRECTA" u="1"/>
        <s v="CLQ-24-CD-39/2024 ADQUISICION PROTECTORES RESPIRATORIOS Y RETENEDORES 502 (MODALIDAD DE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24-CD-332/2024 ADQUISICION DE REFRIGERANTE ANTICONGELANTE PARA EQUIPOS TRUCKLES (MODALIDAD DE CONTRATACION DIRECTA)" u="1"/>
        <s v="CLQ-1629 ADQUISICION DE HERRAMIENTAS MENORES PARA INGENIERIA Y GEOLOGIA" u="1"/>
        <s v="CLQ-23-CD-128/2023 ADQUISICIÓN DE PERNOS Y ARANDELAS EN DIFERENTES MEDIDAS" u="1"/>
        <s v="CLQ-3 ADQUISICION DE ANTINCRUSTANTE WETMINING ANTISCALE 108" u="1"/>
        <s v="CLQ-24-CD-27/2024 ADQUISICION DE AGREGADOS (Arena, Gravilla) - REQUERIMIENTO DE ACUERDO A SOLICITUD"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24-CD-64/2024 ADQUISICION DE TURBO CARGADOR PARA MOTOR CUMMINS DE EQUIPO DE BAJO PERFIL DE LA EMPRESA MINERA COLQUIRI (MODALIDAD DE CONTRATACION DIRECTA)"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24-CD-43/2024 ADQUISICION DE PROTECTORES DE SEGURIDAD PARA LA VISTA Y OIDO (MODALIDAD DE CONTRATACION DIRECTA)" u="1"/>
        <s v="CLQ-0004-17 ADQUISICION DE BARRAS CONICAS Y EXTENSIBLES R32" u="1"/>
        <s v="CLQ-23-CD-24/2023 ADQUISICION ROPA DE GOMA (MODALIDAD DE CONTRATACION DIRECTA)." u="1"/>
        <s v="CLQ-24-CD-40/2024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4-CD-564/2024 ADQUISICIÓN DE CARPINTERIA METALICA"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24-CD-80/2024 ADQUISICION DE MESAS CONCENTRADORAS # 6" u="1"/>
        <s v="CLQ-1815 ADQUISICION DE REPUESTOS PARA PERFORADORAS JACKLEG Y STOPER SECO" u="1"/>
        <s v="EMC-PCPL17 REPUESTOS BOMBAS WARMAN 4X3 Y WARMAN 3X2" u="1"/>
        <s v="EMC-484 ADQUISICION DE CAMARA DIGITAL (INGENIERIA Y PLANIFICACION)" u="1"/>
        <s v="CLQ-24-CD-57/2024 ADQUISICIÓN DE CONECTORES PERMANENTES DE DIFERENTES MEDIDAS PARA EQUIPOS HIDRAULICOS (AREA TRUCKLESS) DE LA EMPRESA MINERA COLQUIRI (MODALIDAD DE CONTRATACIÓN DIRECTA)." u="1"/>
        <s v="CLQ-1030 ADQUISICION DE KIT DE SELLOS PARA CILINDROS HIDRAULICOS DE SCOOP ST2G Y HST1A" u="1"/>
        <s v="EMC-257 ADQUISICION DE ESTUFAS " u="1"/>
        <s v="CLQ-24-CD-58/2024 ADQUISICION DE MATERIAL DE VIDRIO MATRAZ ERLENMEYER Y EMBUDOS (MODALIDAD DE CONTRATACION DIRECTA)" u="1"/>
        <s v="CLQ-23-CD--113/2023 ADQUISICIÓN DE REPUESTOS PARA REPARACION DEL TREN DE POTENCIA DE SCOOPTRAM ST2G DE LA EMPRESA MINERA COLQUIRI (CONTRATACION DIRECTA)" u="1"/>
        <s v="CLQ-0005-17 ADQUISICION DE MATERIAL EXPLOSIVO GESTION 2017" u="1"/>
        <s v="CLQ-24-CD-495/2024 ADQUISICIÓN DE BOMBA COMPRESORA NEUMATICA INDUSTRIAL."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4-CD-484/2024 SERVICIO DE MANTENIMIENTO EXCAVADORA MARCA VOLVO MODELO: EC21BLC"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4-CD-450/2024 ADQUISICION DE TRANSFORMADOR TRIFASICO DE 500 KVA PARA INTERIOR MINA DE LA EMPRESA MINERA COQLUIRI (MODALIDAD DE CONTRATACION DIRECT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4-CD-617/2024 ADQUISICIÓN DE HERRAMIENTAS ELECTRICAS" u="1"/>
        <s v="CLQ-23-CD-307.1/2023 ADQUISICIÓN DE HERRAMIENTAS MENORES" u="1"/>
        <s v="CLQ-1038 ADQUISICION DE BOMBA DE VACIO NASH MODELO CL1003/4" u="1"/>
        <s v="CLQ-24-CD-122/2024 ADQUISICIÓN DE VALVULAS DE PASO DE DIFERENTES MEDIDAS."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CLQ-24-CD-184/2024 ADQUISICIÓN DE SISTEMA DE RADIADORES PARA MOTOR CUMMINS Y DEUTZ DE EQUIPO DE BAJO PERFIL DE LA EMPRESA MINERA COLQUIRI (MODALIDAD DE CONTRATACIÓN DIRECTA)."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CLQ-24-CD-328/2024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4-CD-117/2024 ADQUISICION DE BISCHOFITA MODALIDAD CONTRATACION DIRECTA"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4-CD-97/2024 ADQUISICIÓN DE ACCESORIOS DE POLIURETANO"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CLQ-24-CD-213/2024 ADQUISICION DE MATERIAL METALICO"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4-CD-339/2024 ADQUISICIÓN DE MATERIAL ELÉCTRICO PARA SISTEMAS DE INSTRUMENTACIÓN Y CONTROL." u="1"/>
        <s v="CLQ-2009 SERVICIO DE REPARACION DE EQUIPOS DE MENSURAS" u="1"/>
        <s v="CLQ-23-CD-153/2023 ADQUISICIÓN DE LLANTAS 26.5 R25 (L5) segunda convocatoria" u="1"/>
        <s v="CLQ-24-CD-89/2024 ADQUISICION DE LUBRICANTES PARA GARAJES DE LA EMPRESA MINERA COLQUIRI (MODALIDAD DE CONTRATACION DIRECT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CLQ-24-CD-393/2024 ADQUISICIÓN DE LUBRICADORA NEUMATICA BLG-30 ATLAS COPCO." u="1"/>
        <s v="EMC-422 ADQUISICION DE INSUMOS DE LIMPIEZA" u="1"/>
        <s v="EMC-MTO13 COMPRA DE REPUESTOS PARA VOLQUETE DT 12 DUX" u="1"/>
        <s v="CLQ-23-CD-180/2023 ADQUISICIÓN DE CONTROLADOR DE PROCESO UNIVERSAL." u="1"/>
        <s v="CLQ-24-CD-164/2024 ADQUISICIÓN DE BEARING, PIN Y BUSHING PARA SCOOPTRAM ST2G DE LA EMPRESA MINERA COLQUIRI (MODALIDAD DE CONTRATACIÓN DIRECTA)."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CLQ-24-CD-208/2024 ADQUISICION ROPA DE SEGURIDAD INDUSTRIAL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CLQ-24-CD-114/2024 ADQUISICIÓN DE RETARDO FANEL Y EMULSION 1 1/8” X 16” "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4-CD-114/2024 ADQUISICIÓN DE RETARDO FANEL Y EMULSION 1 1/8” X 16”  "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CLQ-24-CD-13-2023/2024 SERVICIO DE TRANSPORTE PERSONAL MINIBÚS (RECURRENTE) GESTIÓN 2024"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24-CD-62/2024 ADQUISICIÓN DE TELA POLIPROPILENO PARA FILTRO DE Zn "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CLQ-24-CD-18/2024/2024 ADQUISICION DE FILTROS PARA EQUIPOS DE GARAJES DE LA EMPRESA MINERA COLQUIRI (RECURRENT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CLQ-24-CD-95/2024 ADQUISICIÓN DE PLANCHAS A-36 DE DIFERENTES MEDIDAS"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CLQ-24-CD-161/2024 ADQUISICION DE FILTROS PARA EQUIPOS DE BAJO PERFIL DE LA EMPRESA MINERA COLQUIRI (CONTRATACION DIRECTA)" u="1"/>
        <s v="CLQ-24-CD-30/2024 SERVICIO DE TRANSPORTE DE CONCENTRADOS DE ESTAÑO DE COLQUIRI A ORURO (MODALIDAD DE CONTRATACION DIRECTA)" u="1"/>
        <s v="ADQUISICION KIT DE SELLO MECANICO PARA BOMBA VIKING" u="1"/>
        <s v="CLQ-812 ADQUISICION DE REPUESTOS PARA VOLQUETES Y SCOOPS" u="1"/>
        <s v="CLQ-24-CD-104/2024 SERVICIO “CONSULTORIA POR PRODUCTO PARA ADMINISTRACION DE SEGUROS GESTION 2024 Y ASESORAMIENTO EN CONTRACION DE SEGUROS GESTION 2025”."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24-CD-82/2024 ADQUISICION DE BATERIAS DE ESPIRALES PARA GRANOS FINOS Y GRUESOS"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24-CD-87/2024 ADQUISICIÓN DE TRAPOS."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24-CD-5/2023/2024 SERVICIO DE TRANSPORTE DE COMBUSTIBLE - GESTION 2024"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24-CD-186/2024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4-CD-09/2023/2024 ADQUISICIÓN DE BOLAS DE ACERO FORJADAS DE Ø 2.5&quot; (MODALIDAD DE CONTRATACION DIRECTA) - MATERIAL RRECURRENTE - GESTION 2024" u="1"/>
        <s v="CLQ-24-CD-22/2023/2024 ADQUISICIÓN DE REACTIVO XANTATO ISOPROPILICO Z-11 (MODALIDAD DE CONTRATACION DIRECTA) - MATERIAL RECURRENTE - GESTION 2024" u="1"/>
        <s v="CLQ-24-CD-25/2023/2024 ADQUISICIÓN DE REACTIVO XANTATO ISOBUTILICO Z-14 (MODALIDAD DE CONTRATACION DIRECTA) - MATERIAL RRECURRENTE - GESTION 2024"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4-CD-419/2024 SERVICIO DE MANTENIMIENTO COMPRESOR ATLAS COPCO GA500 (MODALIDAD DE CONTRATACION DIRECTA)" u="1"/>
        <s v="CLQ-2008 ADQUISICION DE MUELAS PARA CHANCADORA TIPO DENVER 8X10" u="1"/>
        <s v="CLQ-1646 ADQUISICION DE PRODUCTOS DE CUERO Y CAUCHO: MANGUERAS DE GOMA" u="1"/>
        <s v="CLQ-24-CD-91/2024 SERVICIO &quot;CAMBIO DE CUBIERTA DE CALAMINA GALVANIZADA, REVESTIMIENTO DE POLICARBONATO ONDULADO TRASLUCIDO&quot; (Area Industrial, Campamento)" u="1"/>
        <s v="EMC-GAJ3 ADQUISICION DE ESCANER DETECTOR DE FALLAS PARA VEHICULOS LIVIANOS" u="1"/>
        <s v="ALAMBRE" u="1"/>
        <s v="CLQ-23-ANPE-40/2023 ADQUISICION DE PLOTTER e IMPRESORA" u="1"/>
        <s v="CLQ-17- 17 ADQUISICION DE CONECTORES PERMANENTES GESTION 2017" u="1"/>
        <s v="CLQ-24-CD-44/2024 ADQUISICIÓN DE PLANCHAS DE ACERO ANTIDESGASTE PARA LABIO DE SCOOPTRAM DE LA EMPRESA MINERA COLQUIRI (MODALIDAD DE CONTRATACIÓN DIRECTA)."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24-CD-172/2024 ADQUISICIÓN DE RODAMIENTOS PARA MAESTRANZA DE LA EMPRESA MINERA COLQUIRI (MODALIDAD DE CONTRATACIÓN DIRECTA)."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4-CD-195/2024 ADQUISICIÓN DE PRECINTOS DE POLIPROPILENO"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24-CD-46/2024 SERVICIO “MANTENIMIENTO DE AREAS DE HIGIENE INDUSTRIAL (Superficie e Interior Mina)” - Solo mano de Obra."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4-CD-29/2024 SERVICIO DE TRANSPORTE DE CONCENTRADOS DE ZINC DE COLQUIRI A LA CIUDAD DE ORURO Y PESAJE DE CONCENTRADO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4-CD-417/2024 ADQUISICIÓN DE PRODUCTOS METALICOS DISCO PARA PULVERIZADOR MUELAS PARA CHANCADORA Y OTROS"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CLQ-24-CD-94/2024 ADQUISICIÓN DE LUBRICANTES PARA EQUIPOS PESADOS Y LIVIANOS" u="1"/>
        <s v="EMC-266 ADQUISICION DE BOTELLON SUMERGIBLE CLASIFICADOR HELICOLIDAL DE ESTAÑO" u="1"/>
        <s v="EMC-228 ADQUISICION DE ACOPLES ESTILO 995 PARA POLITUBOS HDPE" u="1"/>
        <s v="CLQ-24-CD-21/2024 ADQUISICION DE INSUMO REACTIVO ESPUMANTE FLOTTEC F150  "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24-CD-55/2024 ADQUISICION DE MALETAS METALICAS, MODALIDAD DE CONTRATACION DIRECTA"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24-CD-188/2024 SERVICIODE TRASLADO CARGA MINERALIZADA INTERNO"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CLQ-24-CD-61/2024 ADQUISICION DE REVESTIMIENTOS EN POLIURETANO PARA BOMBAS" u="1"/>
        <s v="EMC-MIN18 ADQUISICION DE SCOOP DE BAJO PERFIL 3200 KG" u="1"/>
        <s v="CLQ-24-CD-428/2024 ADQUISICION DE ELECTRODOS PARA SOLDADURA SMAW (MODALIDAD DE CONTRATACION)"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CLQ-24-CD-405/2024 ADQUISICIÓN DE PINTURA EN AEROSOL" u="1"/>
        <s v="EMC-412 ADQUISICION DE GRAVA Y GRAVILLA" u="1"/>
        <s v="CLQ-479 ADQUISICION DE ENGRASADORA NEUMATICA 200KG" u="1"/>
        <s v="EMC-608 ADQUISICION DE ANGULARES PARA WINCHES Y BUZONES MINA" u="1"/>
        <s v="CLQ-24-CD-09/2023/2024 ADQUISICIÓN DE BOLAS DE ACERO FORJADAS DE Ø 2.5&quot; (MODALIDAD DE CONTRATACION DIRECTA) - MATERIAL RRECURRENTE - GESTION 2025" u="1"/>
        <s v="CLQ-24-CD-25/2023/2024 ADQUISICIÓN DE REACTIVO XANTATO ISOBUTILICO Z-14 (MODALIDAD DE CONTRATACION DIRECTA) - MATERIAL RRECURRENTE - GESTION 2025"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4-CD-7-2023/2024 SERVICIO DE TRANSPORTE PERSONAL BUS (RECURRENTE) GESTION 2024"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24-CD-113/2024 ADQUISICIÓN DE MANGUERA DE AGUA Y AIRE DE ALTA PRESION."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24-CD-48/2024 ADQUISICIÓN DE CARROS MINEROS TIPO V-40, MODALIDAD DIRECTA "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CLQ-24-CD-45/2024 SERVICIO DE MANTENIMIENTO DE AMBIENTES DE LA EMPRESA MINERA COLQUIRI"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24-CD-11/2023/2024 ADQUISICION  DE  PRODUCTOS METALICOS Y OTROS  MODALIDAD DE CONTRATACION DIRECTA (RECURRENTE GESTION 2024)"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4-CD-116/2024 ADQUISICIÓN DE HERRAMIENTAS DE CORTE Y MECANIZADO "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24-CD-148/2024 ADQUISICIÓN DE REPUESTOS PARA EQUIPO ESPECTROFOMETRO DE ABSORCIÓN ATOMICA"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CLQ-24-CD-206/2024 SERVICIO DE CONSULTORIA PARA MEDICIONES AMBIENTALES " u="1"/>
        <s v="EMC-268 ADQUISICION FORROS METSO DE TAPA DE ALIMENTACION DEL MOLINO DE BOLAS A.Ch.9*11" u="1"/>
        <s v="CLQ-460 ADQUISICION DE RUEDAS GUIA PARA WINCHE VICTORIA Y SAN JOSE" u="1"/>
        <s v="CLQ-24-CD-42/2024 ADQUISICION DE BOTAS DE GOMA (MODALIDAD DE CONTRATACION DIRECTA)"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LQ-24-CD-445/2024 ADQUISICIÓN DE REPUESTOS PARA CARGADOR FRONTAL CAT 950H DE GARAGES DE LA EMPRESA MINERA COLQUIRI"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CLQ-24-CD-159/2024 ADQUISICION DE REPUESTOS PARA VOLQUETE DUX DT-12 DE LA EMPRESA MINERA COLQUIRI (CONTRATACION DIRECT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4-CD-66/2024 SERVICIO DE FABRICACION DE EJE, ESPACIADORES Y MECANIZADO DE SPROCKETS"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24-CD-36/2024 ADQUISICION DE CASCOS Y ACCESORIOS (MODALIDAD DE CONTRATACION DIRECTA)" u="1"/>
        <s v="CLQ-24-CD-37/2024 ADQUISICION DE PROTECCION DE MANOS (MODALIDAD DE CONTRATACIO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CLQ-24-CD-19/2023/2024 ADQUISICION DE FILTROS DE GAS, POLVO Y ACCESORIOS RECURRENTE GESTION 2024" u="1"/>
        <s v="CLQ-24-CM-3/2024 SERVICIO DE CONSULTORIA EN LINEA: AUXILIAR ADMINISTRATIVO «ADQUISICIONES» (MODALIDAD DE CONTRATACION MENOR)"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CLQ-24-CD-440/2024 ADQUISICION DE ROPA DE SEGURIDAD INDUSTRIAL (CHALECO SALVAVIDAS)"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4-CD-298/2024 ADQUISICIÓN DE REPUESTOS DEL SISTEMA HIDRAULICO DE SCOOPTRAM ST2G DE LA EMPRESA MINERA COLQUIRI (CONTRATACIO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CLQ-24-CD-150/2024 “ADQUISICION DE EQUIPOS E INSTRUMENTOS” (MODALIDAD DE CONTRATACION DIRECTA) "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4-CD-199/2024 ADQUISICION DE FORROS MOLINOS SAG HARDINGE 16’ X 5’" u="1"/>
        <s v="CLQ-263 ADQUISICION DE MATERIAL ELECTRICO RECURRENTE" u="1"/>
        <s v="CLQ-1221 SERVICIO DE VOLQUETE PARA RIEGO DE CAMINO" u="1"/>
        <s v="CLQ-602 ADQUISICION DE FLOTADOR ESFERICO DE ACERO INOXIDABLE" u="1"/>
        <s v="EMC-365 ADQUISICION DE REPUESTOS CARGADOR FRONTAL 950-H CATERPILLAR Nº 5" u="1"/>
        <s v="CLQ-24-CD-119/2024 ADQUISICIÓN DE PERNOS Y CLAVOS RIELEROS."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25-CD-12/2025 ADQUISICIÓN DE &quot;GASES INDUSTRIALES Y DE LABORATORIO&quot; (OXIGENO, NITROGENO, ACETILENO, OXIDO NITROSO, ARGON)" u="1"/>
        <s v="CLQ-811 ADQUISICION DE REPUESTOS ELECTRICOS INTERIOR MINA Y SUPERFICIE" u="1"/>
        <s v="EMC-203 ADQUISICION DE CODOS DE GOMA DE DIFERENTES MEDIDAS PARA ESPIRALES PLANTA CONCENTRADORA" u="1"/>
        <s v="CLQ-1651 ADQUISICION DE TUBOS DE OXIGENO 682 LTS" u="1"/>
        <s v="CLQ-24-CD-12/2023/2024 ADQUISICION DE BARRAS DE ACERO DE Ø 3X3 MTRS. (MODALIDAD DE CONTRATACION DIRECTA) - MATERIAL RECURRENTE - GESTION 2024" u="1"/>
        <s v="CLQ-26 ADQUISICION DE SHANK ADAPTER R--32" u="1"/>
        <s v="EMC-224 SERVICIO DE PROVISION Y COLOCACION DE PUERTAS METALICAS INDUSTRIALES -SALA COMPRESORAS" u="1"/>
        <s v="CLQ-24-CD-16/2023/2024 ADQUISICION DE REPUESTOS ELECTRICOS PARA SCOOPTRAM ST2G DE LA EMPRESA MINERA COLQUIRI"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CLQ-24-CD-475/2024 ADQUISICIÓN DE LADRILLO DE 6H ESTANDAR PARA TRABAJOS DE EJECUCUÓN DIRECTA"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24-CD-56/2024 ADQUISICIÓN DE MOTOR CUMMINS QSB 4.5 PARA SCOOPTRAM ST2G DE LA EMPRESA MINERA COLQUIRI (CONTRATACION DIRECTA."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4">
      <sharedItems containsString="0" containsBlank="1" containsNumber="1" minValue="55" maxValue="3518231.56"/>
    </cacheField>
    <cacheField name="NO" numFmtId="0">
      <sharedItems containsString="0" containsBlank="1" containsNumber="1" minValue="1" maxValue="101" count="103">
        <n v="1"/>
        <m/>
        <n v="96" u="1"/>
        <n v="57" u="1"/>
        <n v="34" u="1"/>
        <n v="75" u="1"/>
        <n v="100" u="1"/>
        <n v="13" u="1"/>
        <n v="59" u="1"/>
        <n v="36" u="1"/>
        <n v="79" u="1"/>
        <n v="61" u="1"/>
        <n v="38" u="1"/>
        <n v="83" u="1"/>
        <n v="5" u="1"/>
        <n v="14" u="1"/>
        <n v="63" u="1"/>
        <n v="40" u="1"/>
        <n v="87" u="1"/>
        <n v="66" u="1"/>
        <n v="42" u="1"/>
        <n v="91" u="1"/>
        <n v="15" u="1"/>
        <n v="70" u="1"/>
        <n v="44" u="1"/>
        <n v="95" u="1"/>
        <n v="74" u="1"/>
        <n v="2" u="1"/>
        <n v="46" u="1"/>
        <n v="99" u="1"/>
        <n v="6" u="1"/>
        <n v="16" u="1"/>
        <n v="78" u="1"/>
        <n v="48" u="1"/>
        <n v="17" u="1"/>
        <n v="82" u="1"/>
        <n v="50" u="1"/>
        <n v="18" u="1"/>
        <n v="86" u="1"/>
        <n v="52" u="1"/>
        <n v="65" u="1"/>
        <n v="19" u="1"/>
        <n v="90" u="1"/>
        <n v="54" u="1"/>
        <n v="7" u="1"/>
        <n v="69" u="1"/>
        <n v="20" u="1"/>
        <n v="94" u="1"/>
        <n v="56" u="1"/>
        <n v="33" u="1"/>
        <n v="73" u="1"/>
        <n v="21" u="1"/>
        <n v="98" u="1"/>
        <n v="58" u="1"/>
        <n v="35" u="1"/>
        <n v="77" u="1"/>
        <n v="22" u="1"/>
        <n v="60" u="1"/>
        <n v="37" u="1"/>
        <n v="81" u="1"/>
        <n v="23" u="1"/>
        <n v="3" u="1"/>
        <n v="62" u="1"/>
        <n v="8" u="1"/>
        <n v="39" u="1"/>
        <n v="85" u="1"/>
        <n v="24" u="1"/>
        <n v="64" u="1"/>
        <n v="41" u="1"/>
        <n v="89" u="1"/>
        <n v="25" u="1"/>
        <n v="68" u="1"/>
        <n v="9" u="1"/>
        <n v="43" u="1"/>
        <n v="93" u="1"/>
        <n v="26" u="1"/>
        <n v="1.1000000000000001" u="1"/>
        <n v="72" u="1"/>
        <n v="45" u="1"/>
        <n v="97" u="1"/>
        <n v="27" u="1"/>
        <n v="76" u="1"/>
        <n v="10" u="1"/>
        <n v="47" u="1"/>
        <n v="101" u="1"/>
        <n v="28" u="1"/>
        <n v="80" u="1"/>
        <n v="49" u="1"/>
        <n v="29" u="1"/>
        <n v="84" u="1"/>
        <n v="11" u="1"/>
        <n v="51" u="1"/>
        <n v="30" u="1"/>
        <n v="88" u="1"/>
        <n v="53" u="1"/>
        <n v="31" u="1"/>
        <n v="67" u="1"/>
        <n v="4" u="1"/>
        <n v="92" u="1"/>
        <n v="12" u="1"/>
        <n v="55" u="1"/>
        <n v="32" u="1"/>
        <n v="71" u="1"/>
      </sharedItems>
    </cacheField>
    <cacheField name="D E S C R I P C I O N " numFmtId="0">
      <sharedItems containsBlank="1" containsMixedTypes="1" containsNumber="1" containsInteger="1" minValue="95" maxValue="1870240" count="26">
        <m/>
        <s v="BROCAS TE-CX 1x10 2206735 PARA ROTOMARTILLO HILTI TE 6-A36"/>
        <s v="CUBETAS"/>
        <s v="ADHESIVO SILICONA P/ALTA TEMPERATURA"/>
        <s v="AUTOCONTRAIBLE, CONECTORES Y ACCESORIOS PARA TALLER ELECTRICO"/>
        <s v="SERVICIO DE ALQUILER DE EQUIPO PESADO"/>
        <s v="RODAMIENTO DE RODILLO CONICO PARA TRABAJOS PESADOS, ASSEMBLY COMPLETE 390/3920 TIMKEN USA PARA CARRO MINERO TIPO V40"/>
        <s v="GEOMEMBRANA HDPE DE ALTA DENSIDAD_x000a_ESPESOR: 2,0 mm_x000a_ANCHO 7m_x000a_LARGO: 100 metros"/>
        <s v="6742-01-4540 ELEMENTO ACEITE"/>
        <s v="TABLERO DE ARRANQUE PARA CENTRO DE CONTROL DE MOTORES (MCC)"/>
        <s v="SERVICIO DE CONSULTORIA POR PRODUCTO, PARA ESTUDIOS TECNICOS DE BATIMETRIA DE DIQUE DE COLAS"/>
        <s v="PERNOS"/>
        <s v="ESCALERA DE MADERA"/>
        <s v="ELECTRODO DE ALUMINIO 1/8’ Al-Si 5 (alcord)"/>
        <s v="LUMINARIAS LED TIPO FAROL DE 48 W, 5&quot;"/>
        <s v="PAPEL PH"/>
        <s v="DETERGENTE"/>
        <s v="SERVICIO DE ALQUILER DE MAQUINARIA PESADO"/>
        <n v="3312" u="1"/>
        <n v="2309" u="1"/>
        <n v="95" u="1"/>
        <n v="6212" u="1"/>
        <n v="98" u="1"/>
        <n v="6305" u="1"/>
        <n v="3310" u="1"/>
        <n v="1870240" u="1"/>
      </sharedItems>
    </cacheField>
    <cacheField name="CANT" numFmtId="0">
      <sharedItems containsString="0" containsBlank="1" containsNumber="1" minValue="-0.25" maxValue="2100000" count="337">
        <n v="1"/>
        <n v="57"/>
        <n v="100"/>
        <n v="160"/>
        <n v="5"/>
        <n v="31"/>
        <n v="20"/>
        <n v="2"/>
        <n v="500"/>
        <n v="3"/>
        <n v="80"/>
        <n v="10"/>
        <n v="7"/>
        <n v="2000"/>
        <n v="40"/>
        <n v="4"/>
        <n v="17"/>
        <m/>
        <n v="36.659999999999997" u="1"/>
        <n v="96" u="1"/>
        <n v="206" u="1"/>
        <n v="440" u="1"/>
        <n v="1700" u="1"/>
        <n v="120000" u="1"/>
        <n v="185" u="1"/>
        <n v="256" u="1"/>
        <n v="2720" u="1"/>
        <n v="34" u="1"/>
        <n v="75" u="1"/>
        <n v="285" u="1"/>
        <n v="2100" u="1"/>
        <n v="113.28" u="1"/>
        <n v="0.2" u="1"/>
        <n v="2.38" u="1"/>
        <n v="13" u="1"/>
        <n v="59" u="1"/>
        <n v="125" u="1"/>
        <n v="600" u="1"/>
        <n v="36900" u="1"/>
        <n v="36" u="1"/>
        <n v="79" u="1"/>
        <n v="800" u="1"/>
        <n v="9000" u="1"/>
        <n v="0.6" u="1"/>
        <n v="104" u="1"/>
        <n v="1000" u="1"/>
        <n v="130" u="1"/>
        <n v="430" u="1"/>
        <n v="38" u="1"/>
        <n v="83" u="1"/>
        <n v="112.19" u="1"/>
        <n v="180" u="1"/>
        <n v="388" u="1"/>
        <n v="832" u="1"/>
        <n v="2640" u="1"/>
        <n v="8000" u="1"/>
        <n v="180000" u="1"/>
        <n v="5.2" u="1"/>
        <n v="108" u="1"/>
        <n v="159" u="1"/>
        <n v="14" u="1"/>
        <n v="138" u="1"/>
        <n v="209" u="1"/>
        <n v="268.93" u="1"/>
        <n v="4100" u="1"/>
        <n v="6656" u="1"/>
        <n v="188" u="1"/>
        <n v="2200" u="1"/>
        <n v="220000" u="1"/>
        <n v="112" u="1"/>
        <n v="129.52000000000001" u="1"/>
        <n v="3000" u="1"/>
        <n v="30.75" u="1"/>
        <n v="320" u="1"/>
        <n v="420" u="1"/>
        <n v="24000" u="1"/>
        <n v="528" u="1"/>
        <n v="5000" u="1"/>
        <n v="450000" u="1"/>
        <n v="15" u="1"/>
        <n v="16.059999999999999" u="1"/>
        <n v="70" u="1"/>
        <n v="265" u="1"/>
        <n v="336" u="1"/>
        <n v="407" u="1"/>
        <n v="6600" u="1"/>
        <n v="44" u="1"/>
        <n v="133" u="1"/>
        <n v="204" u="1"/>
        <n v="1131.7" u="1"/>
        <n v="1400" u="1"/>
        <n v="32550" u="1"/>
        <n v="101.26" u="1"/>
        <n v="120" u="1"/>
        <n v="560" u="1"/>
        <n v="949.31" u="1"/>
        <n v="1800" u="1"/>
        <n v="6250" u="1"/>
        <n v="44.4" u="1"/>
        <n v="74" u="1"/>
        <n v="960" u="1"/>
        <n v="50000" u="1"/>
        <n v="6" u="1"/>
        <n v="124" u="1"/>
        <n v="410" u="1"/>
        <n v="16" u="1"/>
        <n v="78" u="1"/>
        <n v="650" u="1"/>
        <n v="1005" u="1"/>
        <n v="1270" u="1"/>
        <n v="48" u="1"/>
        <n v="57.91" u="1"/>
        <n v="220" u="1"/>
        <n v="326" u="1"/>
        <n v="850" u="1"/>
        <n v="1244" u="1"/>
        <n v="1670" u="1"/>
        <n v="3067" u="1"/>
        <n v="7150" u="1"/>
        <n v="3.33" u="1"/>
        <n v="624" u="1"/>
        <n v="695" u="1"/>
        <n v="13000" u="1"/>
        <n v="14988" u="1"/>
        <n v="57.84" u="1"/>
        <n v="540" u="1"/>
        <n v="2750" u="1"/>
        <n v="19850" u="1"/>
        <n v="170000" u="1"/>
        <n v="11.15" u="1"/>
        <n v="50" u="1"/>
        <n v="107" u="1"/>
        <n v="395.68" u="1"/>
        <n v="484" u="1"/>
        <n v="12300" u="1"/>
        <n v="300" u="1"/>
        <n v="18450" u="1"/>
        <n v="3.97" u="1"/>
        <n v="4.97" u="1"/>
        <n v="18" u="1"/>
        <n v="400" u="1"/>
        <n v="714" u="1"/>
        <n v="4500" u="1"/>
        <n v="210000" u="1"/>
        <n v="61.91" u="1"/>
        <n v="80.680000000000007" u="1"/>
        <n v="165" u="1"/>
        <n v="2400" u="1"/>
        <n v="18.2" u="1"/>
        <n v="144" u="1"/>
        <n v="36000" u="1"/>
        <n v="0.9" u="1"/>
        <n v="19" u="1"/>
        <n v="90" u="1"/>
        <n v="487" u="1"/>
        <n v="4000" u="1"/>
        <n v="17425" u="1"/>
        <n v="90000" u="1"/>
        <n v="54" u="1"/>
        <n v="208.5" u="1"/>
        <n v="875" u="1"/>
        <n v="1578" u="1"/>
        <n v="2741" u="1"/>
        <n v="69" u="1"/>
        <n v="90.8" u="1"/>
        <n v="152" u="1"/>
        <n v="403" u="1"/>
        <n v="720" u="1"/>
        <n v="2050" u="1"/>
        <n v="3328" u="1"/>
        <n v="94" u="1"/>
        <n v="131" u="1"/>
        <n v="202" u="1"/>
        <n v="920" u="1"/>
        <n v="1100" u="1"/>
        <n v="2023" u="1"/>
        <n v="2850" u="1"/>
        <n v="7000" u="1"/>
        <n v="13760" u="1"/>
        <n v="56" u="1"/>
        <n v="119" u="1"/>
        <n v="369.15" u="1"/>
        <n v="390" u="1"/>
        <n v="1500" u="1"/>
        <n v="3650" u="1"/>
        <n v="16400" u="1"/>
        <n v="33" u="1"/>
        <n v="321.77" u="1"/>
        <n v="490" u="1"/>
        <n v="1190" u="1"/>
        <n v="300000" u="1"/>
        <n v="21" u="1"/>
        <n v="98" u="1"/>
        <n v="210" u="1"/>
        <n v="8450" u="1"/>
        <n v="1280" u="1"/>
        <n v="2500" u="1"/>
        <n v="35" u="1"/>
        <n v="3300" u="1"/>
        <n v="5060" u="1"/>
        <n v="22" u="1"/>
        <n v="53.22" u="1"/>
        <n v="147" u="1"/>
        <n v="393" u="1"/>
        <n v="700" u="1"/>
        <n v="1299" u="1"/>
        <n v="2498.4" u="1"/>
        <n v="1800000" u="1"/>
        <n v="60" u="1"/>
        <n v="62.45" u="1"/>
        <n v="900" u="1"/>
        <n v="555000" u="1"/>
        <n v="37" u="1"/>
        <n v="6097" u="1"/>
        <n v="155" u="1"/>
        <n v="480" u="1"/>
        <n v="5048.6550999999999" u="1"/>
        <n v="7200" u="1"/>
        <n v="29.18" u="1"/>
        <n v="205" u="1"/>
        <n v="367" u="1"/>
        <n v="648" u="1"/>
        <n v="8" u="1"/>
        <n v="85" u="1"/>
        <n v="24" u="1"/>
        <n v="110" u="1"/>
        <n v="163" u="1"/>
        <n v="1640" u="1"/>
        <n v="30000" u="1"/>
        <n v="48.84" u="1"/>
        <n v="64" u="1"/>
        <n v="6500" u="1"/>
        <n v="192" u="1"/>
        <n v="270" u="1"/>
        <n v="483" u="1"/>
        <n v="25" u="1"/>
        <n v="2070" u="1"/>
        <n v="6150" u="1"/>
        <n v="19380" u="1"/>
        <n v="3.25" u="1"/>
        <n v="68" u="1"/>
        <n v="150" u="1"/>
        <n v="9" u="1"/>
        <n v="200" u="1"/>
        <n v="286" u="1"/>
        <n v="26" u="1"/>
        <n v="250" u="1"/>
        <n v="1200" u="1"/>
        <n v="3050" u="1"/>
        <n v="4560" u="1"/>
        <n v="14560" u="1"/>
        <n v="72" u="1"/>
        <n v="76.900000000000006" u="1"/>
        <n v="486" u="1"/>
        <n v="1600" u="1"/>
        <n v="29.52" u="1"/>
        <n v="208" u="1"/>
        <n v="9600" u="1"/>
        <n v="14144" u="1"/>
        <n v="0.78" u="1"/>
        <n v="8.8000000000000007" u="1"/>
        <n v="14.32" u="1"/>
        <n v="27" u="1"/>
        <n v="122" u="1"/>
        <n v="260" u="1"/>
        <n v="8.57" u="1"/>
        <n v="45.4" u="1"/>
        <n v="76" u="1"/>
        <n v="360" u="1"/>
        <n v="16000" u="1"/>
        <n v="101" u="1"/>
        <n v="216" u="1"/>
        <n v="550" u="1"/>
        <n v="692" u="1"/>
        <n v="3500" u="1"/>
        <n v="6880" u="1"/>
        <n v="-0.25" u="1"/>
        <n v="28" u="1"/>
        <n v="750" u="1"/>
        <n v="963" u="1"/>
        <n v="120.68" u="1"/>
        <n v="3680" u="1"/>
        <n v="4400" u="1"/>
        <n v="150000" u="1"/>
        <n v="20.16" u="1"/>
        <n v="22.68" u="1"/>
        <n v="105" u="1"/>
        <n v="540.29999999999995" u="1"/>
        <n v="865.74" u="1"/>
        <n v="6000" u="1"/>
        <n v="29" u="1"/>
        <n v="132" u="1"/>
        <n v="1250" u="1"/>
        <n v="1392" u="1"/>
        <n v="3718" u="1"/>
        <n v="2100000" u="1"/>
        <n v="3240" u="1"/>
        <n v="11" u="1"/>
        <n v="232" u="1"/>
        <n v="350" u="1"/>
        <n v="351.85" u="1"/>
        <n v="2478" u="1"/>
        <n v="10000" u="1"/>
        <n v="7.97" u="1"/>
        <n v="30" u="1"/>
        <n v="140" u="1"/>
        <n v="450" u="1"/>
        <n v="190" u="1"/>
        <n v="266" u="1"/>
        <n v="2800" u="1"/>
        <n v="3368" u="1"/>
        <n v="80000" u="1"/>
        <n v="0.5" u="1"/>
        <n v="53" u="1"/>
        <n v="113" u="1"/>
        <n v="133.22" u="1"/>
        <n v="240" u="1"/>
        <n v="3245" u="1"/>
        <n v="3600" u="1"/>
        <n v="1.5" u="1"/>
        <n v="324" u="1"/>
        <n v="92" u="1"/>
        <n v="495" u="1"/>
        <n v="100000" u="1"/>
        <n v="12" u="1"/>
        <n v="55" u="1"/>
        <n v="133.55000000000001" u="1"/>
        <n v="820" u="1"/>
        <n v="891" u="1"/>
        <n v="1255" u="1"/>
        <n v="15000" u="1"/>
        <n v="32" u="1"/>
        <n v="71" u="1"/>
        <n v="340" u="1"/>
        <n v="482" u="1"/>
        <n v="1300" u="1"/>
        <n v="4250" u="1"/>
      </sharedItems>
    </cacheField>
    <cacheField name="UN" numFmtId="0">
      <sharedItems containsBlank="1" containsMixedTypes="1" containsNumber="1" minValue="1" maxValue="1131.7" count="49">
        <s v="PIEZA"/>
        <s v="Servicio"/>
        <m/>
        <s v="PZA"/>
        <s v="JUEGO"/>
        <s v="Hora"/>
        <s v="LITRO"/>
        <s v="ROLLO"/>
        <s v="TABLA"/>
        <s v="PZAS"/>
        <s v="BARRA"/>
        <s v="KG"/>
        <s v="GALON"/>
        <s v="PI"/>
        <s v="BOLSA"/>
        <s v="METROS"/>
        <s v="bolsas de 40 Kg"/>
        <s v="PIEZAS"/>
        <s v="KIT"/>
        <s v="CAJA"/>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6" longText="1">
        <m/>
        <s v="ALQUILER DE EXCAVADORA SOBRE ORUGAS"/>
        <s v="TIEMPO DE ENTREGA: 15 DIAS CALENDARIO_x000a_LUGAR DE ENTREGA EMPRESA MINERA COLQUIRI"/>
        <s v="TIEMPO DE ENTREGA : 10 DIAS CALENDARIO_x000a_LUGAR DE ENTREGA: LA ENTREGA DEBE SER EN ALMACENES DE LA E.M.C_x000a_VALIDEZ DE LA COTIZACION: MINIMA DE 60 DIAS CALENDARIO"/>
        <s v="LUMINARIAS LED TIPO FAROL DE 48 W, 5&quot;"/>
        <s v="APERTURA DE CAMINO VECINAL EN LA COMUNIDAD DE HAMPATURI"/>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Para    HP 401" u="1"/>
        <s v="NACIONAL KAISL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  "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REPUESTOS PARA REPARACION DE MOTOR DEUTZ BF4M1013C_x000a_ Plazo de entrega: 60 días calendario _x000a_ Lugar de entrega: Almacenes Empresa Minera Colquiri._x000a_ Debe presentar garantía: 1 año calendario"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COD. 676 DIAM EXT=102MM; DIAM INT=90 MM; ALTURA 231MM  SHORE 75/80" u="1"/>
        <s v="(8 PZAS) TOYOTA-JAPON" u="1"/>
        <s v="TIEMPO DE ENTREGA : 15 DIAS DESPUES DE LA NOTIFICACI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PORTA ESCOBILLA PARA LOCOMOTORA BEV 7TN (DEBE INCLUIR 2 ESCOBILLAS DE CARBON 40% Y GRAFITO 60%)"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APLICACIONES_x000a_Uso en interior mina y superficie_x000a_Certificación: Ficha técnica  _x000a_Lugar de entrega: Almacenes de la Empresa Minera Colquiri._x000a_Garantía mínima de 1 añ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FASE (DOCUMENTOS CUMPLE Y NO CUMPLE) (FOTOCOPIAS)_x000a_- Cedula de identidad del representante legal o propietario_x000a_- Certificación de actualización de matrícula de comercio/registro SEPREC_x000a_- Número de identificación tributaria NIT"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MARCA TRUPPER-MEXICO" u="1"/>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Plazo de entrega: 30 días calendario_x000a_Manuales; debe contar con sus fichas técnicas_x000a_Remitir la ficha técnica de los materiales solicitados_x000a_Lugar de entrega: Almacenes de la Empresa Minera Colquiri._x000a_Garantía: 1 año"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 - Tiempo de entrega: 10 dias_x000a_- Mejora en el material al solicitad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Debe contar con ficha técnica_x000a_Manual de partes y reparación de motor 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_x0009_Plazo de entrega: 100 días calendario_x000a__x0009_Se considera el menor tiempo de entrega _x000a__x0009_Lugar de entrega: Almacenes de la Empresa Minera Colquiri._x000a__x0009_Debe presentar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CONDICIONES TECNICAS_x000a_Certificación: debe contar con ficha técnica._x000a_Certificación: debe contar con certificación de la calidad del material utilizado._x000a_Lugar de entrega: Almacenes de la Empresa Minera Colquiri._x000a_Garantía mínima de 1 año." u="1"/>
        <s v="(LUB AOH 68) 3 TAMBORES DE 208 LTS" u="1"/>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DE CUATRO DIGITOS" u="1"/>
      </sharedItems>
    </cacheField>
    <cacheField name="Método de Selección y Adjudicación:" numFmtId="0">
      <sharedItems containsBlank="1" count="28" longText="1">
        <s v="CALIDAD,PROPUESTA TECNICA Y COSTO"/>
        <s v="Calidad"/>
        <s v="CALIDAD PROPUESTA TECNICA Y COSTO"/>
        <s v="Calidad, Propuesta Técnica y Costo"/>
        <s v="CALIDAD PROPUESTA TECNICA Y COSTO (CALIDAD 30%, PROPUESTA TECNICA 30% Y COSTO 40%)"/>
        <s v="CALIDAD PROPUESTA TECNICA Y COSTO (CALIDAD 35%, PROPUESTA TECNICA 35% Y COSTO 30%)"/>
        <s v="CALIDAD, PROPUESTA TECNICA Y COSTO"/>
        <s v="CALIDAD PROPUESTA TECNICA Y COSTO (CALIDAD 25%, PROPUESTA TECNICA 25% Y COSTO 50%)"/>
        <s v="Calidad, Propuesta Técnica y Costo. "/>
        <s v="CALIDA,PROPUESTA TECNICA Y COSTO"/>
        <m/>
        <s v="CALIDAD, PROPUESTA TECNCA Y COSTO"/>
        <s v="Precio Evaluado más Bajo"/>
        <s v="CALIDAD PROPUESTA TECNICA Y COSTO (CALIDAD 60%, PROPUESTA TECNICA 25% Y COSTO 15%)"/>
        <s v="Precio Evaluado mas bajo"/>
        <s v="Calidad y Costo" u="1"/>
        <s v="Calidad, Propuesta Técnica y Costo " u="1"/>
        <s v="CALIDAD Y PRECIO" u="1"/>
        <s v="CALIDAD PROPUESTA TECNICA Y COSTO (CALIDAD 40%, PROPUESTA TECNICA 35% Y COSTO 25%)"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PROPUESTA TECNICA Y COSTO_x000a_CALIDAD 20%_x000a_PROPUESTA TECNICA 60%_x000a_PROPUESTA ECONOMICA 20%" u="1"/>
        <s v="CALIDAD,PROPUESTA TECNICA Y COSTO_x000a_CALIDAD 20%_x000a_PROPUESTA TECNICA 60%_x000a_PROPUESTA ECONOMICA 20%" u="1"/>
        <s v="Calidad, Costo" u="1"/>
        <s v="PRESUPUESTO FIJO" u="1"/>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u="1"/>
        <s v="Calidad " u="1"/>
      </sharedItems>
    </cacheField>
    <cacheField name="Forma de Adjudicación:" numFmtId="0">
      <sharedItems containsBlank="1" count="12">
        <s v="POR ITEM"/>
        <s v="Por Total"/>
        <s v="POR EL TOTAL"/>
        <s v="Por Lote"/>
        <s v="por el item"/>
        <s v="ITEM"/>
        <m/>
        <s v="Por Ítems" u="1"/>
        <s v="POR LOTE (DIMENSION DE BOMBA)" u="1"/>
        <s v="Por ítem" u="1"/>
        <s v="POR LOTES (líneas HDPE y Stub End)" u="1"/>
        <s v="POR LOTE (TAMAÑO DE BOMBA)" u="1"/>
      </sharedItems>
    </cacheField>
    <cacheField name="FECHA presentacion DE PROPUESTAS" numFmtId="49">
      <sharedItems containsDate="1" containsBlank="1" containsMixedTypes="1" minDate="2022-11-21T00:00:00" maxDate="2023-08-24T00:00:00" count="197">
        <s v="11/10/2024"/>
        <s v="26/04/2024"/>
        <s v="06/11/2024"/>
        <s v="10/12/2024"/>
        <s v="01/08/2024"/>
        <s v="12/04/2024"/>
        <s v="09/04/2024"/>
        <s v="08/04/2024"/>
        <s v="17/12/2024"/>
        <s v="14/05/2024"/>
        <s v="10/06/2024"/>
        <s v="16/09/2024"/>
        <s v="18/07/2024"/>
        <s v="17/06/2024"/>
        <s v="03/04/2024"/>
        <s v="27/09/2024"/>
        <s v="20/08/2024"/>
        <s v="16/10/2024"/>
        <s v="21/10/2024"/>
        <s v="11/06/2024"/>
        <s v="25/06/2024"/>
        <s v="09/05/2024"/>
        <s v="15/10/2024"/>
        <s v="23/05/2024"/>
        <s v="25/04/2024"/>
        <s v="28/03/2024"/>
        <s v="27/05/2024"/>
        <s v="04/10/2024"/>
        <s v="07/08/2024"/>
        <s v="29/05/2024"/>
        <s v="30/07/2024"/>
        <s v="28/08/2024"/>
        <s v="26/09/2024"/>
        <s v="23/09/2024"/>
        <s v="15/05/2024"/>
        <s v="03/10/2024"/>
        <s v="23/04/2024"/>
        <s v="14/10/2024"/>
        <s v="08/07/2024"/>
        <s v="24/04/2024"/>
        <s v="08/08/2024"/>
        <s v="09/07/2024"/>
        <s v="09/10/2024"/>
        <s v="10/04/2024"/>
        <s v="24/06/2024"/>
        <s v="04/07/2024"/>
        <s v="01/04/2024"/>
        <s v="17/05/2024"/>
        <s v="22/04/2024"/>
        <s v="25/09/2024"/>
        <s v="19/04/2024"/>
        <s v="26/07/2024"/>
        <s v="17/10/2024"/>
        <s v="07/10/2024"/>
        <s v="14/06/2024"/>
        <s v="08/10/2024"/>
        <s v="04/04/2024"/>
        <s v="27/08/2024"/>
        <s v="02/07/2024"/>
        <s v="04/06/2024"/>
        <s v="30/09/2024"/>
        <s v="29/07/2024"/>
        <s v="22/08/2024"/>
        <s v="22/05/2024"/>
        <m/>
        <s v="17/07/2024"/>
        <s v="26/06/2024"/>
        <s v="12/07/2024"/>
        <s v="07/09/2024"/>
        <s v="07/07/2024"/>
        <s v="18/09/2024"/>
        <s v="15/04/2024"/>
        <s v="02/09/2024"/>
        <s v="21/01/2025"/>
        <s v="15/05/2023" u="1"/>
        <s v="27/08/2023" u="1"/>
        <s v="01/11/2023" u="1"/>
        <s v="07/03/2024" u="1"/>
        <s v="14/08/2023" u="1"/>
        <s v="29/11/2023" u="1"/>
        <s v="17/05/2023" u="1"/>
        <s v="25/01/2023" u="1"/>
        <s v="29/08/2023" u="1"/>
        <d v="2023-01-11T00:00:00" u="1"/>
        <s v="23/10/2023" u="1"/>
        <s v="24/04/2023" u="1"/>
        <s v="29/02/2024" u="1"/>
        <s v="03/08/2023" u="1"/>
        <s v="11/04/2023" u="1"/>
        <d v="2022-11-30T00:00:00" u="1"/>
        <d v="2023-04-26T00:00:00" u="1"/>
        <s v="02/05/2024" u="1"/>
        <s v="26/04/2023" u="1"/>
        <s v="12/10/2023" u="1"/>
        <s v="12/07/2023" u="1"/>
        <s v="20/03/2023" u="1"/>
        <s v="29/01/2023" u="1"/>
        <s v="08/05/2023" u="1"/>
        <s v="22/03/2023" u="1"/>
        <d v="2023-04-12T00:00:00" u="1"/>
        <s v="09/08/2023" u="1"/>
        <s v="04/04/2023" u="1"/>
        <s v="20/03/2024" u="1"/>
        <s v="29/01/2024" u="1"/>
        <s v="19,04/2024" u="1"/>
        <d v="2023-04-24T00:00:00" u="1"/>
        <d v="2023-06-15T00:00:00" u="1"/>
        <s v="02/04/2024" u="1"/>
        <d v="2022-11-21T00:00:00" u="1"/>
        <d v="2023-05-03T00:00:00" u="1"/>
        <s v="12/06/2023" u="1"/>
        <s v="28/03/2023" u="1"/>
        <s v="31/08/2023" u="1"/>
        <d v="2023-05-22T00:00:00" u="1"/>
        <s v="03/07/2024" u="1"/>
        <s v="01/06/2023" u="1"/>
        <s v="09/10/2023" u="1"/>
        <s v="28/09/2023" u="1"/>
        <s v="31/01/2023" u="1"/>
        <d v="2023-05-08T00:00:00" u="1"/>
        <s v="22/08/2023" u="1"/>
        <s v="05/06/2023" u="1"/>
        <s v="25/05/2023" u="1"/>
        <d v="2023-08-23T00:00:00" u="1"/>
        <s v="04/09/2023" u="1"/>
        <s v="24/08/2023" u="1"/>
        <s v="6/12/2024" u="1"/>
        <s v="04/03/2024" u="1"/>
        <s v="28/02/2023" u="1"/>
        <s v="31/07/2023" u="1"/>
        <s v="6/12/223" u="1"/>
        <s v="06/12/2023" u="1"/>
        <s v="15/02/2023" u="1"/>
        <s v="27/05/2023" u="1"/>
        <s v="19/03/2024" u="1"/>
        <s v="06/03/2024" u="1"/>
        <s v="26/02/2024" u="1"/>
        <s v="29/05/2023" u="1"/>
        <d v="2023-08-09T00:00:00" u="1"/>
        <s v="08/09/2023" u="1"/>
        <s v="24/01/2023" u="1"/>
        <s v="03/05/2023" u="1"/>
        <s v="08/03/2024" u="1"/>
        <s v="28/02/2024" u="1"/>
        <s v="02/08/2023" u="1"/>
        <s v="10/04/2023" u="1"/>
        <s v="15/02/2024" u="1"/>
        <d v="2023-08-02T00:00:00" u="1"/>
        <s v="17/08/2023" u="1"/>
        <s v="25/04/2023" u="1"/>
        <d v="2023-01-17T00:00:00" u="1"/>
        <s v="11/10/2023" u="1"/>
        <s v="12/04/2023" u="1"/>
        <s v="24/07/2023" u="1"/>
        <s v="08/02/2023" u="1"/>
        <s v="24/01/2024" u="1"/>
        <s v="06/11/2023" u="1"/>
        <d v="2023-08-14T00:00:00" u="1"/>
        <s v="19/02/2024" u="1"/>
        <s v="21/03/2023" u="1"/>
        <s v="17/01/2023" u="1"/>
        <d v="2023-04-25T00:00:00" u="1"/>
        <s v="30/11/2022" u="1"/>
        <s v="15/01/2024" u="1"/>
        <d v="2023-04-18T00:00:00" u="1"/>
        <s v="12/12/2022" u="1"/>
        <s v="18/04/2023" u="1"/>
        <s v="04/10/2023" u="1"/>
        <s v="05/04/2023" u="1"/>
        <s v="21/03/2024" u="1"/>
        <s v="6/12/2023" u="1"/>
        <s v="30/11/2023" u="1"/>
        <s v="06/10/2023" u="1"/>
        <s v="27/03/2023" u="1"/>
        <s v="30/08/2023" u="1"/>
        <s v="26/06/2023" u="1"/>
        <d v="2023-07-26T00:00:00" u="1"/>
        <s v="25/03/2024" u="1"/>
        <s v="12/03/2024" u="1"/>
        <s v="14/12/2023" u="1"/>
        <s v="15/06/2023" u="1"/>
        <s v="23/02/2023" u="1"/>
        <s v="27/09/2023" u="1"/>
        <s v="02/06/2023" u="1"/>
        <s v="14/09/2023" u="1"/>
        <s v="22/05/2023" u="1"/>
        <s v="14/03/2024" u="1"/>
        <s v="01/03/2024" u="1"/>
        <s v="13/06/2024" u="1"/>
        <d v="2023-08-17T00:00:00" u="1"/>
        <s v="23/08/2023" u="1"/>
        <s v="19/06/2023" u="1"/>
        <s v="27/02/2023" u="1"/>
        <s v="25/08/2023" u="1"/>
        <d v="2023-01-25T00:00:00" u="1"/>
        <s v="05/03/2024" u="1"/>
        <s v="24/05/2024" u="1"/>
      </sharedItems>
    </cacheField>
    <cacheField name="FECHA APERTURA DE PROPUESTAS" numFmtId="49">
      <sharedItems containsDate="1" containsBlank="1" containsMixedTypes="1" minDate="2023-01-11T00:00:00" maxDate="2023-08-24T00:00:00" count="197">
        <s v="11/10/2024"/>
        <s v="30/04/2024"/>
        <s v="06/11/2024"/>
        <s v="10/12/2024"/>
        <s v="01/08/2024"/>
        <s v="15/04/2024"/>
        <s v="10/04/2024"/>
        <s v="09/04/2024"/>
        <s v="17/12/2024"/>
        <s v="14/05/2024"/>
        <s v="10/06/2024"/>
        <s v="16/09/2024"/>
        <s v="18/07/2024"/>
        <s v="17/06/2024"/>
        <s v="04/04/2024"/>
        <s v="27/09/2024"/>
        <s v="20/08/2024"/>
        <s v="16/10/2024"/>
        <s v="21/10/2024"/>
        <s v="11/06/2024"/>
        <s v="25/06/2024"/>
        <s v="09/05/2024"/>
        <s v="15/10/2024"/>
        <s v="23/05/2024"/>
        <s v="26/04/2024"/>
        <s v="01/04/2024"/>
        <s v="27/05/2024"/>
        <s v="04/10/2024"/>
        <s v="07/08/2024"/>
        <s v="29/05/2024"/>
        <s v="30/07/2024"/>
        <s v="12/08/2024"/>
        <s v="28/08/2024"/>
        <s v="26/09/2024"/>
        <s v="23/09/2024"/>
        <s v="15/05/2024"/>
        <s v="03/10/2024"/>
        <s v="24/04/2024"/>
        <s v="14/10/2024"/>
        <s v="08/07/2024"/>
        <s v="25/04/2024"/>
        <s v="08/08/2024"/>
        <s v="09/07/2024"/>
        <s v="09/10/2024"/>
        <s v="11/04/2024"/>
        <s v="24/06/2024"/>
        <s v="04/07/2024"/>
        <s v="02/04/2024"/>
        <s v="17/05/2024"/>
        <s v="23/04/2024"/>
        <s v="25/09/2024"/>
        <s v="22/04/2024"/>
        <s v="26/07/2024"/>
        <s v="29/04/2024"/>
        <s v="17/10/2024"/>
        <s v="07/10/2024"/>
        <s v="14/06/2024"/>
        <s v="08/10/2024"/>
        <s v="05/04/2024"/>
        <s v="27/08/2024"/>
        <s v="02/07/2024"/>
        <s v="04/06/2024"/>
        <s v="30/09/2024"/>
        <s v="29/07/2024"/>
        <s v="22/08/2024"/>
        <s v="22/05/2024"/>
        <m/>
        <s v="17/07/2024"/>
        <s v="26/06/2024"/>
        <s v="12/07/2024"/>
        <s v="07/09/2024"/>
        <s v="07/07/2024"/>
        <s v="18/09/2024"/>
        <s v="27/04/2024"/>
        <s v="16/04/2024"/>
        <s v="02/09/2024"/>
        <s v="21/01/2025"/>
        <s v="15/05/2023" u="1"/>
        <s v="27/08/2023" u="1"/>
        <s v="01/11/2023" u="1"/>
        <s v="07/03/2024" u="1"/>
        <s v="14/08/2023" u="1"/>
        <s v="29/11/2023" u="1"/>
        <s v="17/05/2023" u="1"/>
        <s v="25/01/2023" u="1"/>
        <s v="29/08/2023" u="1"/>
        <d v="2023-01-11T00:00:00" u="1"/>
        <s v="23/10/2023" u="1"/>
        <s v="24/04/2023" u="1"/>
        <s v="29/02/2024" u="1"/>
        <s v="03/08/2023" u="1"/>
        <s v="11/04/2023" u="1"/>
        <d v="2023-04-26T00:00:00" u="1"/>
        <s v="26/04/2023" u="1"/>
        <s v="12/10/2023" u="1"/>
        <s v="12/07/2023" u="1"/>
        <s v="20/03/2023" u="1"/>
        <s v="29/01/2023" u="1"/>
        <s v="08/05/2023" u="1"/>
        <s v="22/03/2023" u="1"/>
        <d v="2023-04-12T00:00:00" u="1"/>
        <s v="7/12/2023" u="1"/>
        <s v="09/08/2023" u="1"/>
        <s v="04/04/2023" u="1"/>
        <s v="20/03/2024" u="1"/>
        <s v="29/01/2024" u="1"/>
        <d v="2023-04-24T00:00:00" u="1"/>
        <d v="2023-06-15T00:00:00" u="1"/>
        <d v="2023-05-03T00:00:00" u="1"/>
        <s v="12/06/2023" u="1"/>
        <s v="28/03/2023" u="1"/>
        <s v="31/08/2023" u="1"/>
        <d v="2023-05-22T00:00:00" u="1"/>
        <s v="03/07/2024" u="1"/>
        <s v="01/06/2023" u="1"/>
        <s v="09/10/2023" u="1"/>
        <s v="26/03/2024" u="1"/>
        <s v="28/09/2023" u="1"/>
        <s v="08/04/2024" u="1"/>
        <s v="31/01/2023" u="1"/>
        <d v="2023-05-08T00:00:00" u="1"/>
        <s v="22/08/2023" u="1"/>
        <s v="05/06/2023" u="1"/>
        <s v="25/05/2023" u="1"/>
        <d v="2023-08-23T00:00:00" u="1"/>
        <s v="04/09/2023" u="1"/>
        <s v="24/08/2023" u="1"/>
        <s v="04/03/2024" u="1"/>
        <s v="28/02/2023" u="1"/>
        <s v="31/07/2023" u="1"/>
        <s v="06/12/2023" u="1"/>
        <s v="15/02/2023" u="1"/>
        <s v="27/05/2023" u="1"/>
        <s v="06/03/2024" u="1"/>
        <s v="26/02/2024" u="1"/>
        <s v="29/05/2023" u="1"/>
        <d v="2023-08-09T00:00:00" u="1"/>
        <s v="08/09/2023" u="1"/>
        <s v="24/01/2023" u="1"/>
        <s v="03/05/2023" u="1"/>
        <s v="08/03/2024" u="1"/>
        <s v="28/02/2024" u="1"/>
        <s v="02/08/2023" u="1"/>
        <s v="10/04/2023" u="1"/>
        <s v="15/02/2024" u="1"/>
        <d v="2023-08-02T00:00:00" u="1"/>
        <s v="17/08/2023" u="1"/>
        <s v="25/04/2023" u="1"/>
        <s v="11/10/2023" u="1"/>
        <s v="12/04/2023" u="1"/>
        <s v="24/07/2023" u="1"/>
        <s v="08/02/2023" u="1"/>
        <s v="24/01/2024" u="1"/>
        <s v="03/05/2024" u="1"/>
        <s v="06/11/2023" u="1"/>
        <d v="2023-08-14T00:00:00" u="1"/>
        <s v="19/02/2024" u="1"/>
        <s v="30/03/2024" u="1"/>
        <s v="21/03/2023" u="1"/>
        <s v="17/01/2023" u="1"/>
        <d v="2023-04-25T00:00:00" u="1"/>
        <s v="30/11/2022" u="1"/>
        <s v="15/01/2024" u="1"/>
        <d v="2023-04-18T00:00:00" u="1"/>
        <s v="12/12/2022" u="1"/>
        <s v="18/04/2023" u="1"/>
        <s v="17/" u="1"/>
        <s v="04/10/2023" u="1"/>
        <s v="05/04/2023" u="1"/>
        <s v="21/03/2024" u="1"/>
        <s v="30/11/2023" u="1"/>
        <s v="06/10/2023" u="1"/>
        <s v="27/03/2023" u="1"/>
        <s v="30/08/2023" u="1"/>
        <s v="26/06/2023" u="1"/>
        <d v="2023-07-26T00:00:00" u="1"/>
        <s v="25/03/2024" u="1"/>
        <s v="12/03/2024" u="1"/>
        <s v="14/12/2023" u="1"/>
        <s v="15/06/2023" u="1"/>
        <s v="27/09/2023" u="1"/>
        <s v="02/06/2023" u="1"/>
        <s v="14/09/2023" u="1"/>
        <s v="22/05/2023" u="1"/>
        <s v="7/12/2024" u="1"/>
        <s v="14/03/2024" u="1"/>
        <s v="01/03/2024" u="1"/>
        <s v="13/06/2024" u="1"/>
        <d v="2023-08-17T00:00:00" u="1"/>
        <s v="23/08/2023" u="1"/>
        <s v="18/12/2023" u="1"/>
        <s v="19/06/2023" u="1"/>
        <s v="27/02/2023" u="1"/>
        <s v="18/03/2024" u="1"/>
        <s v="25/08/2023" u="1"/>
        <s v="07/12/2023" u="1"/>
        <s v="24/05/2024" u="1"/>
      </sharedItems>
    </cacheField>
    <cacheField name="HORA PRESENTACION PROPUESTAS" numFmtId="49">
      <sharedItems containsDate="1" containsBlank="1" containsMixedTypes="1" minDate="1899-12-30T14:30:00" maxDate="1899-12-30T14:30:00" count="142">
        <s v="14:00"/>
        <s v="14:30"/>
        <s v="12:00"/>
        <s v="14:561" u="1"/>
        <s v="14:605" u="1"/>
        <m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09:55" u="1"/>
        <s v="14:567" u="1"/>
        <s v="14:642" u="1"/>
        <s v="14:656" u="1"/>
        <s v="10:25" u="1"/>
        <s v="14:554" u="1"/>
        <s v="14:568" u="1"/>
        <s v="14:643" u="1"/>
        <s v="14:541" u="1"/>
        <s v="14:657" u="1"/>
        <s v="14:555" u="1"/>
        <s v="14:630" u="1"/>
        <s v="14:569" u="1"/>
        <s v="14:644" u="1"/>
        <s v="14:542" u="1"/>
        <s v="14:658" u="1"/>
        <s v="14:25" u="1"/>
        <s v="14:556" u="1"/>
        <s v="14:631" u="1"/>
        <s v="14:645" u="1"/>
        <s v="14:543" u="1"/>
        <s v="14:659" u="1"/>
        <s v="16:25" u="1"/>
        <s v="14:557" u="1"/>
        <s v="14:632" u="1"/>
        <s v="14:646" u="1"/>
        <s v="14:544" u="1"/>
        <s v="14:558" u="1"/>
        <s v="14:633" u="1"/>
        <s v="14:647" u="1"/>
        <s v="11:30" u="1"/>
        <s v="14:545" u="1"/>
        <s v="14:620" u="1"/>
        <s v="14:559" u="1"/>
        <s v="14:590" u="1"/>
        <s v="14:634" u="1"/>
        <s v="14:648" u="1"/>
        <s v="09:00" u="1"/>
        <s v="14:546" u="1"/>
        <s v="14:621" u="1"/>
        <s v="14:591" u="1"/>
        <s v="14:635" u="1"/>
        <s v="09:2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5:00" u="1"/>
        <s v="14:585" u="1"/>
        <s v="14:629" u="1"/>
        <s v="14:660" u="1"/>
        <s v="14:599" u="1"/>
        <s v="14:602" u="1"/>
        <s v="15:25" u="1"/>
        <s v="14:572" u="1"/>
        <s v="14:616" u="1"/>
        <s v="14:586" u="1"/>
        <s v="14:661" u="1"/>
        <s v="14:603" u="1"/>
        <s v="14:573" u="1"/>
        <s v="14:617" u="1"/>
        <s v="14:587" u="1"/>
        <s v="14:662" u="1"/>
        <s v="14:560" u="1"/>
        <s v="14:604" u="1"/>
        <s v="14:574" u="1"/>
        <s v="14:618" u="1"/>
        <s v="14:588" u="1"/>
        <s v="14:663" u="1"/>
      </sharedItems>
    </cacheField>
    <cacheField name="HORA APERTUARA DE PROPUESTAS" numFmtId="49">
      <sharedItems containsBlank="1" count="12">
        <s v="15:00"/>
        <s v="15:11"/>
        <s v="10:00"/>
        <s v="09:00"/>
        <s v="10:11" u="1"/>
        <m u="1"/>
        <s v="14:30" u="1"/>
        <s v="16:11" u="1"/>
        <s v="14:45" u="1"/>
        <s v="11:11" u="1"/>
        <s v="17:11" u="1"/>
        <s v="10:41" u="1"/>
      </sharedItems>
    </cacheField>
    <cacheField name="MCALIFICACION" numFmtId="0">
      <sharedItems containsBlank="1" count="43">
        <s v="OSCAR ZABALA SOLIZ"/>
        <s v="WILBER CHUCA OJEDA"/>
        <s v="ISAAC ARMANDO ARISPE GONZALES"/>
        <s v="MANUELA NATIVIDAD QUISPE CHINO"/>
        <s v="JHOVAN HUMBERTO USNAYO USNAYO"/>
        <s v="MANUELA N. QUISPE CHINO"/>
        <s v="PERCY BORIS ROJAS BILBAO"/>
        <s v="PERCY ROJAS BILBAO"/>
        <s v="CLOVIS VELASCO HINOJOSA"/>
        <s v="DAVID BAGNER ZAMBRANA PINTO"/>
        <s v="MARCELINO VASQUEZ GUZMAN"/>
        <s v="MARCELINO VASQUEZ G"/>
        <s v="JOSE MIRANDA"/>
        <s v="EDMY MAGNE"/>
        <s v="JHOVAN USANYO USNAYO"/>
        <s v="JHOVAN H. USNAYO USNAYO"/>
        <s v="ISAAC.A ARISPE GONZALES"/>
        <s v="JAQUELINE DURAN COSSIO"/>
        <s v="FRANZ RICHARD HUAYTA APAZA"/>
        <s v="FREDDY VILLARROEL FERNANDEZ "/>
        <m/>
        <s v="ANGELO IVAN BERNAL PANOZO" u="1"/>
        <s v="NESTOR ROMAY CANAZA" u="1"/>
        <s v="MARCELINO VASQUEZ G." u="1"/>
        <s v="WILBER  CHUCA OJEDA" u="1"/>
        <s v="RAMIRO VASQUEZ FRANCO" u="1"/>
        <s v="MARIO LIMA CAYETANO" u="1"/>
        <s v="ISAAC A. ARISPE GONZALES" u="1"/>
        <s v="DAVID B. ZAMBRANA PINTO" u="1"/>
        <s v="ZENON UGARTE MATIAS" u="1"/>
        <s v="NESTOR SADOTT ROMAY CANAZA" u="1"/>
        <s v="FRANZ LOZANO MARZA" u="1"/>
        <s v="JOAQUIN ZAPATA" u="1"/>
        <s v="MARIA JAQUELINE DURAN COSSIO" u="1"/>
        <s v="PRECY ROJAS BILBAO" u="1"/>
        <s v="EDMY MAGNE GUTIERREZ" u="1"/>
        <s v="ERNESTO TOLEDO VARGAS" u="1"/>
        <s v="PERCY B. ROJAS BILBAO" u="1"/>
        <s v="CESAR ROCHA ZANGA" u="1"/>
        <s v="OSCAR MIRANDA ROMERO" u="1"/>
        <s v="JAQUELINE DURAN " u="1"/>
        <s v="JUAN CARLOS SALAZAR ARANIBAR" u="1"/>
        <s v="HILARION PEÑARANDA COLQUE" u="1"/>
      </sharedItems>
    </cacheField>
    <cacheField name="ADM" numFmtId="0">
      <sharedItems containsBlank="1" count="67">
        <s v="ISAAC ARMANDO ARISPE GONZALES"/>
        <s v="MARTIN DAVID TALLACAGUA PALOMINO"/>
        <s v="GLADYS ESCOBAR TORREZ"/>
        <s v="MANUELA NATIVIDAD QUISPE CHINO"/>
        <s v="GLADIS ESCOBAR TORREZ"/>
        <s v="HENRY LUNA CHINO"/>
        <s v="PAMELA OLIVIA CAYO MAMANI"/>
        <s v="OSCAR ZABALA SOLIZ"/>
        <s v="EDMY LIDIA MAGNE GUTIERREZ"/>
        <s v="MANUELA N. QUISPE CHINO"/>
        <s v="ARMANDO GAMARRA NAVARRO"/>
        <s v="JAQUELINE DURAN COSSIO"/>
        <s v="CLOVIS VELASCO HINOJOSA"/>
        <s v="WALDO BELLOT VILLARROEL"/>
        <m/>
        <s v="CESAR ROCHA ZANGA"/>
        <s v="DAVID BAGNER ZAMBRANA PINTO"/>
        <s v="JOSE ALFREDO MIRANDA TICONA"/>
        <s v="FRANZ GUILLERMO CARLOS FLORES ERGUETA"/>
        <s v="FREDDY VILLARROEL FERNANDEZ "/>
        <s v="ADHEMAR ESTEBAN HUANCA IRAHOLA"/>
        <s v="FRANZ LOZANO MARZA"/>
        <s v="JOAQUIN ZAPATA LAFUENTE"/>
        <s v="JOAQUÍN ANDRÉS ZAPATA LAFUENTE"/>
        <s v="OSCAR MIRANDA ROMERO"/>
        <s v="FRANZ FLORES ERGUETA"/>
        <s v="DAVID MARTIN TALLACAGUA PALOMINO"/>
        <s v="MARTIN DAVID TALLACAGUA POLOMINO"/>
        <s v="OSCAR MIRKO MIRANDA ROMERO"/>
        <s v="JOSE MIRANDA TICONA"/>
        <s v="JOAQUIN ANDRES ZAPATA LAFUENTE"/>
        <s v="JUAN CARLOS SALAZAR ARANIBAR"/>
        <s v="LUIS E. LOREDO MEDINA"/>
        <s v="FRANZ RICHARD HUAYTA APAZA"/>
        <s v="DOUGLA MEDRANO" u="1"/>
        <s v="FREDDY VILLARROEL FERNANDEZ" u="1"/>
        <s v="JAIME SALAZAR LOPEZ" u="1"/>
        <s v="LEON FLORES" u="1"/>
        <s v="FRANZ  FLORES ERGUETA" u="1"/>
        <s v="DOUGLAS MEDRANO CHULVER" u="1"/>
        <s v="ISAAC A. ARISPE GONZALES" u="1"/>
        <s v="DAVID CHIPANA VARGAS" u="1"/>
        <s v="ADHEMAR HUANCA" u="1"/>
        <s v="BERNARDINO BAUTISTA" u="1"/>
        <s v="JESUS CHAVEZ CANEDO" u="1"/>
        <s v="MARIA JAQUELINE DURAN COSSIO" u="1"/>
        <s v="EDMY MAGNE GUTIERREZ" u="1"/>
        <s v="ENRIQUE HUANCAPAZA" u="1"/>
        <s v="MARTÍN DAVID TALLACAGUA PALOMINO" u="1"/>
        <s v="RUBEN ALONZO CHOQUE" u="1"/>
        <s v="PEDRO BURGOS" u="1"/>
        <s v="AUGUSTO FLORES ALCOCER" u="1"/>
        <s v="GENESIS ROJAS" u="1"/>
        <s v="ROSARIO PADILLA MAMANI" u="1"/>
        <s v="MARTIN TALLACAGUA PALOMINO " u="1"/>
        <s v="EDMY MAGNE" u="1"/>
        <s v="FREDDY VILLARROEL" u="1"/>
        <s v="RAMIRO HUARACHI" u="1"/>
        <s v="DAVID CHIPANA" u="1"/>
        <s v="ORLANDO GUZMAN" u="1"/>
        <s v="DOUGLAS MEDRANO CHULBER" u="1"/>
        <s v="DOUGLAS MEDRANO" u="1"/>
        <s v="JOSE MIRANDA" u="1"/>
        <s v="PAMELA O. CAYO MAMANI " u="1"/>
        <s v="JAIME SALAZAR" u="1"/>
        <s v="AUGUSTO FLORES" u="1"/>
        <s v="DOUGLAS MEDRANO " u="1"/>
      </sharedItems>
    </cacheField>
    <cacheField name="OTRO" numFmtId="0">
      <sharedItems containsBlank="1" count="68">
        <s v="ISAAC ARMANDO ARISPE GONZALES"/>
        <s v="EDMY LIDIA MAGNE GUTIERREZ"/>
        <s v="GLADYS ESCOBAR TORREZ"/>
        <s v="MANUELA NATIVIDAD QUISPE CHINO"/>
        <s v="GLADIS ESCOBAR TORREZ"/>
        <s v="EUFREDO GILBERTO ZANGA MATIAS"/>
        <s v="CESAR ROCHA ZANGA"/>
        <s v="OSCAR ZABALA SOLIZ"/>
        <s v="MANUELA N. QUISPE CHINO"/>
        <s v="ARMANDO GAMARRA NAVARRO"/>
        <s v="OSCAR MIRKO MIRANDA ROMERO "/>
        <s v="RUBEN SALAZAR VILLCA"/>
        <s v="CLOVIS VELASCO HINOJOSA"/>
        <m/>
        <s v="DAVID BAGNER ZAMBRANA PINTO"/>
        <s v="JOSE ALFREDO MIRANDA TICONA"/>
        <s v="JOSE ALFREDO MIRANDA TICONA "/>
        <s v="OSCAR MIRKO MIRANDA ROMERO"/>
        <s v="FRANZ LOZANO MARZA"/>
        <s v="JOAQUIN ZAPATA LAFUENTE"/>
        <s v="JOAQUÍN ANDRÉS ZAPATA LAFUENTE"/>
        <s v="OSCAR MIRANDA ROMERO"/>
        <s v="EUFREDO G. ZANGA MATIAS"/>
        <s v="FRANZ RICHARD HUAYTA APAZA"/>
        <s v="JOSE MIRANDA TICONA"/>
        <s v="JOAQUIN ANDRES ZAPATA LAFUENTE"/>
        <s v="WALDO BELLOT VILLARROEL"/>
        <s v="LUIS E. LOREDO MEDINA"/>
        <s v="JAQUELINE DURAN COSSIO"/>
        <s v="FREDDY VILLARROEL FERNANDEZ "/>
        <s v="AUGUSTO FLORES-ENRIQUE HUANCAPAZA" u="1"/>
        <s v="REYNALDO PARDO" u="1"/>
        <s v="ZENON CORDOVA" u="1"/>
        <s v="ALFREDO HIDALGO" u="1"/>
        <s v="MARCO ANTONIO MEDRANO" u="1"/>
        <s v="ZENON CORDOVA GONZALES" u="1"/>
        <s v="WALDO BELLOT" u="1"/>
        <s v="JOSE A. MIRANDA TICONA" u="1"/>
        <s v="CLOVIS VELASCO HINOJOZA" u="1"/>
        <s v="RUBEN ALONZO" u="1"/>
        <s v="JOAQUIN A. ZAPATA LAFUENTE" u="1"/>
        <s v="JOAQUIN A. ZAPATA L." u="1"/>
        <s v="RUBEN SALAZAR  VILLCA" u="1"/>
        <s v="DAVID CHIPANA VARGAS" u="1"/>
        <s v="ZENON UGARTE MATIAS" u="1"/>
        <s v="ROSARIO PADILLA " u="1"/>
        <s v="JESUS CHAVEZ CANEDO" u="1"/>
        <s v="EDMY MAGNE GUTIERREZ" u="1"/>
        <s v="RONALD FERNANDEZ CASTELLON" u="1"/>
        <s v="ENRIQUE HUANCAPAZA" u="1"/>
        <s v=" " u="1"/>
        <s v="ENRIQUE HUANCAPZA" u="1"/>
        <s v="PEDRO BURGOS" u="1"/>
        <s v="JAQUELINE DURAN" u="1"/>
        <s v="MARCO ANTONIO NINA" u="1"/>
        <s v="EDMY MAGNE" u="1"/>
        <s v="RUBEN ALONZO-EUFREDO ZANGA" u="1"/>
        <s v="ROXANA INFANTES" u="1"/>
        <s v="DAVID CHIPANA" u="1"/>
        <s v="DOUGLAS MEDRANO" u="1"/>
        <s v="JOSE MIRANDA" u="1"/>
        <s v="GUSTAVO MOSCOSO" u="1"/>
        <s v="FABIO PARI VIDAL" u="1"/>
        <s v="JAIME SALAZAR" u="1"/>
        <s v="EUFREDO ZANGA" u="1"/>
        <s v="FRANZ R. HUAYTA APAZA" u="1"/>
        <s v="AUGUSTO FLORES" u="1"/>
        <s v="GUSTAVO MOSCOSO TELLEZ" u="1"/>
      </sharedItems>
    </cacheField>
    <cacheField name="FECHA INFORME TECNICO" numFmtId="0">
      <sharedItems containsNonDate="0" containsDate="1" containsString="0" containsBlank="1" minDate="2024-04-02T00:00:00" maxDate="2024-12-27T00:00:00"/>
    </cacheField>
    <cacheField name="CITE IT" numFmtId="0">
      <sharedItems containsDate="1" containsBlank="1" containsMixedTypes="1" minDate="2015-06-10T00:00:00" maxDate="2023-05-12T00:00:00" count="194">
        <s v="IT/ALM-012/2024"/>
        <s v="CMB/EMC/OCIV-ADQ/033/INF-033/2024"/>
        <s v="IT/BISO-028/2024"/>
        <m/>
        <s v="CMB/EMC/O.CIV-ADQ/INF-039/2024"/>
        <s v="EMC-ITPL-037/2024"/>
        <s v="IT-PCPL-43/2024"/>
        <s v="CMB/EMC/ING-PLA/0031/2024"/>
        <s v="IT/ALM-R-002/2024"/>
        <s v="CMB/EMC/O.CIV-ADQ/INF-004/2024"/>
        <s v="IT/ALM-R-001/2024"/>
        <s v="CMB/EMC/O.CIV-ADQ/INF-024/2024"/>
        <s v="CMB/EMC/O.CIV-ADQ/INF-0041/2024"/>
        <s v="LAB-INF-23/2024"/>
        <s v="LAB-INF-19/2024"/>
        <s v="I.T. MANTTO Y SERV.28/2024"/>
        <s v="I.T.ADQ.MANTTO Y SERV. 29/2024"/>
        <s v="I.T.ADQ.MANTTO Y SERV.45/2024"/>
        <s v="I.T.ADQ.MANTTO Y SERV.44/2024"/>
        <s v="I.T.ADQ.MANTTO Y SERV.41/2024"/>
        <s v="IT-PCPL-038/2024"/>
        <s v="IT-PCPL-048/2024"/>
        <s v="I.T.ADQ. SIMA 102/2024"/>
        <s v="I.T. ADQ. MINA 026/2024"/>
        <s v="IT-PCPL-53/2024"/>
        <s v="CMB/EMC/OCIV-ADQ/INF-016/2024"/>
        <s v="I.T.ADQ.MINA 030/2024"/>
        <s v="CMB/EMC/ING-PLA/076/2024"/>
        <s v="CMB/EMC/O.CIV-ADQ/INF-040/2024"/>
        <s v="CMB/EMC/O.CIV-ADQ/022/INF-022/2024"/>
        <s v="CMB/EMC/O.CIV-ADQ/INF-036/2024"/>
        <s v="CMB/EMC/O.CIV-ADQ/INF-043/2024"/>
        <s v="E.M.C.-SIMA-INF-061/2024"/>
        <s v="CMB/EMC/O.CIV-ADQ/INF-023/2024"/>
        <s v="CMB/EMC/O.CIV-ADQ/INF-0042/2024"/>
        <s v="CMB/EMC/O.CIV-ADQ/INF-020/2024"/>
        <s v="CMB/EMC/O.CIV-ADQ/INF-022/2024"/>
        <s v="I.T.ADQ.MANTTO.211/2024"/>
        <s v="I.T.ADQ.MANTTO Y SERV.33/2024"/>
        <s v="I.T.ADQ. MANTTO Y SERV. 122/2024"/>
        <s v="CMB/EMC/O.CIV-ADQ/INF-034/2024"/>
        <s v="I.T. ADQ.MANTTO Y SERV.30/2024"/>
        <s v="I.T. ADQ.MANTTO 203/2024"/>
        <s v="I.T.ADQ. SIMA 096/2024"/>
        <s v="I.T.ADQ.MANTTO. 202/2024"/>
        <s v="I.T.ADQ.MANTTO Y SERV.40/2024"/>
        <s v="CMB/EMC/O.CIV-ADQ/INF-050/2024"/>
        <s v="I.T.ADQ.MANTTO Y SERV.119/2024"/>
        <s v="IT-PCPL-058/2024"/>
        <s v="IT-PCPL-041/2024"/>
        <s v="I.T.ADQ. SIMA 103/2024"/>
        <s v="IT-PCPL-074/2024"/>
        <s v="IT-PCPL-073/2024"/>
        <s v="IT-PCPL-35/2024"/>
        <s v="EMC-ITPL-034/2024"/>
        <s v="IT-PCPL-50/2024"/>
        <s v="EMC-SIMA-034/2024"/>
        <s v="SIMA-IT-018/2024"/>
        <s v="SIMA-IT-022/2024"/>
        <s v="I.T.ADQ.SIMA 058/2024"/>
        <s v="I.T. ADQ. SIMA 085/2024"/>
        <s v="SIMA-IT-037/2024"/>
        <s v="I.T. ADQ. MANTTO Y SERV. 39/2024"/>
        <s v="CMB/EMC/O.CIV-ADQ/INF-013/2024"/>
        <s v="CMB/EMC/O.CIV-ADQ/INF-053/2024"/>
        <s v="I.T.ADQ.MINA 044/2024"/>
        <s v="I.T.ADQ.MANTTO Y SERV.121/2024"/>
        <s v="I.T.ADQ.MINA 047/2024"/>
        <s v="I.T.ADQ.MANTTO.044/2024"/>
        <s v="CMB/EMC/O.CIV-ADQ/INF-029/2024"/>
        <s v="I.T. ADQ. MINA 031/2024"/>
        <s v="CMB/EMC/ING-PLA/077/2024"/>
        <s v="I.T. BISO-027/2024"/>
        <s v="CMB/EMC/ING-PLA/0030/2024"/>
        <s v="CMB/EMC/O.CIV-ADQ/INF-049/2024"/>
        <s v="CMB/EMC/ING-PLA/0067/2024"/>
        <s v="CMB/EMC/ING-PLA/0078/2024"/>
        <s v="CMB/EMC/O.CIV-ADQ/INF-035/2024"/>
        <s v="CMB/EMC/O.CIV-ADQ/INF-026/2024"/>
        <s v="IT-PCPL-060/2024"/>
        <s v="CMB/EMC/O.CIV-ADQ/INF-033/2024"/>
        <s v="LAB-INF-22/2024"/>
        <s v="I.T.ADQ.MANTTO.212/2024"/>
        <s v="I.T.ADQ.MANTTO 213/2024"/>
        <s v="I.T.ADQ. MANTTO. 210/2024"/>
        <s v="I.T. ADQ. MANTTO. 204/2024"/>
        <s v="I.T.ADQ.MANTTO Y SERV. 111/2024"/>
        <s v="I.T.ADQ.MINA 036-1/2024"/>
        <s v="I.T. ADQ. MANTTO Y SERV. 77/2024"/>
        <s v="IT-PCPL-112/2024"/>
        <s v="E.M.C.-SIMA-INF-060/2024"/>
        <s v="I.T.ADQ.MANTTO Y SERV. 104/2024"/>
        <s v="I.T. ADQ. MANTTO Y SERV. 209/2024"/>
        <s v="I.T. ADQ. MANTTO Y SERV. 46/2024"/>
        <s v="I.T.ADQ.MANTTO Y SERV. 98/2024"/>
        <s v="IT-PCPL-52/2024"/>
        <s v="IT-PCPL-49/2024"/>
        <s v="I.T.-PCPL-099/2024"/>
        <s v="EMC-ITPL-039/2024"/>
        <s v="CMB/EMC/O.CIV-ADQ/INF-017/2024"/>
        <s v="CMB/EMC/O.CIV-ADQ/INF-044/2024"/>
        <s v="IT-PCPL-51/2024"/>
        <s v="I.T.ADQ.MINA 046/2024"/>
        <s v="IT-PCPL-061/2024"/>
        <s v="I.T.ADQ.MINA 045/2024"/>
        <s v="I.T. ADQ. MINA 037/2024"/>
        <s v="CMB/EMC/ING-PLA/0066/2024"/>
        <s v="I.T.ADQ.MANTTO.208/2024"/>
        <s v="I.T.ADQ.MANTTO Y SERV.74/2024"/>
        <s v="I.T. ADQ. MANTTO Y SERV. 57/2024"/>
        <s v="I.T. ADQ. MANTTO Y SERV. 58/2024"/>
        <s v="I.T.ADQ.SIMA 057/2024"/>
        <s v="CMB/EMC/O.CIV-ADQ/INF-028/2024"/>
        <s v="CMB/EMC/O.CIV-ADQ/INF-048/2024"/>
        <s v="IT-PCPL-071/2024"/>
        <s v="CMB/EMC/O.CIV-ADQ/INF-052/2024"/>
        <s v="I.T. ADQ. MINA 034/2024"/>
        <s v="RSC-150/2024"/>
        <s v="CMB/EMC/O.CIV-ADQ/INF-047/2024"/>
        <s v="IT-PCPL-091/2024"/>
        <s v="CMB/EMC/O.CIV-ADQ/INF-037/2024"/>
        <s v="I.T. ADQ. SIMA 100/2024"/>
        <s v="I.T.ADQ.SIMA 80/2024"/>
        <s v="SIMA-IT-023/2024"/>
        <s v="IT/ALM-011/2024"/>
        <s v="LAB-INF-31/2024"/>
        <s v="IT-PCPL-16/2024" u="1"/>
        <s v="I.T. ADQ. MINA 019/2024" u="1"/>
        <d v="2015-06-10T00:00:00" u="1"/>
        <s v="IT-PCPL-021/2024" u="1"/>
        <s v="IT-PCPL-17/2024" u="1"/>
        <s v="ALM-INF-071/2023" u="1"/>
        <s v="EMC-SP-020/2024" u="1"/>
        <s v="IT-PCPL-012/2024" u="1"/>
        <s v="I.T. ADQ. MANTTO Y SERV. 08/2024" u="1"/>
        <s v="CMB/EMC/O.CIV-ADQ/022/INF-024/2024" u="1"/>
        <s v="I.T. ADQ. MINA 003/2024" u="1"/>
        <s v="EMC-SP-019/2024" u="1"/>
        <s v="IT-PCPL-18/2024" u="1"/>
        <s v="I.T. ADQ. MINA 004/2024" u="1"/>
        <s v="CMB/EMC/O.CIV-ADQ/011-INF-011/2024" u="1"/>
        <s v="IT-PCPL-022/2024" u="1"/>
        <s v="I.T. ADQ. MINA 005/2024" u="1"/>
        <s v="I. T. ADQ. MANTTO Y SERV. 005/2023-2024" u="1"/>
        <s v="ALM-INF-072/2023" u="1"/>
        <s v="EMC-SIMA-I.T. 003/2024" u="1"/>
        <s v="CMB/EMC/OCIV-ADQ/012/IT-012/2024" u="1"/>
        <s v="IT-PCPL-05/2024" u="1"/>
        <s v="EMC-IT-PCPL-040/2024" u="1"/>
        <s v="EMC-SIMA-I.T. 068/2024" u="1"/>
        <s v="CMB/EMC/O.CIV-ADQ/INF-002/2024" u="1"/>
        <s v="IT-PCPL-06/2024" u="1"/>
        <s v="I.T. ADQ. MANTTO Y SERV. 07/2024" u="1"/>
        <s v="EMC-IT-PLA-006/2024" u="1"/>
        <s v="IT-PCPL-22/2024" u="1"/>
        <s v="I.T. ADQ. MANTTO Y SERV. 12/2024" u="1"/>
        <s v="IT-PCPL-07/2024" u="1"/>
        <s v="EMC-IT-SIMA-001/2023" u="1"/>
        <s v="IT-PCPL-23/2024" u="1"/>
        <s v="I.T. MINA 011/2024" u="1"/>
        <s v="I.T. BISO-005/2024" u="1"/>
        <s v="IT-PCPL-08/2024" u="1"/>
        <s v="EMC-SIMA-I.T. 006/2024" u="1"/>
        <s v="IT-PCPL-025/2024" u="1"/>
        <s v=" " u="1"/>
        <s v="CMB/EMC/O.CIV-ADQ/INF-008/2024" u="1"/>
        <s v="I.T. ADQ. MANTTO Y SERV. 11/2024" u="1"/>
        <s v="IT-PCPL-09/2024" u="1"/>
        <s v="IT-PCPL-11/2024" u="1"/>
        <s v="IT-PCPL-081/2024" u="1"/>
        <s v="CMB/EMC/O.CIV-ADQ/INF-009/2024" u="1"/>
        <s v="LAB-INF-09/2024" u="1"/>
        <s v="I.T. ADQ. MINA 020/2024" u="1"/>
        <s v="CMB/EMC/O.CIV-ADQ/004/IT-004/2024" u="1"/>
        <d v="2023-05-11T00:00:00" u="1"/>
        <s v="I. T. ADQ. MANTTO Y SERV. 01/2023-2024" u="1"/>
        <s v="I. T. ADQ. MANTTO Y SERV. 13/2023-2024" u="1"/>
        <s v="LAB-INF-034/2023" u="1"/>
        <s v="EMC-SIMA-I.T. 005/2024" u="1"/>
        <s v="I.T. BISO-002-2023/2024" u="1"/>
        <s v="I.T. BISO-003-2023/2024" u="1"/>
        <s v="IT-PCPL-13/2024" u="1"/>
        <s v="I.T. ADQ. MANTTO Y SERV. 10/2024" u="1"/>
        <s v="EMC-SIMA-I.T. 009/2024" u="1"/>
        <s v="LAB-INF-035/2023" u="1"/>
        <s v="IT-PCPL-14/2024" u="1"/>
        <s v="IT-PCPL-15/2024" u="1"/>
        <s v="I.T. ADQ. MANTTO Y SERV. 09/2024" u="1"/>
        <s v="I.T. ADQ. MINA 014/2024" u="1"/>
        <s v="CMB/EMC/O.CIV-ADQ/003/IT-003/2024" u="1"/>
        <s v="IT-PCPL-020/2024" u="1"/>
        <s v="EMC-SIMA-I.T. 004/2024" u="1"/>
        <s v="I.T. ADQ. MINA 016/2024" u="1"/>
        <s v="RS/CL - 02/2024" u="1"/>
      </sharedItems>
    </cacheField>
    <cacheField name="FECHA RES ADM" numFmtId="164">
      <sharedItems containsDate="1" containsBlank="1" containsMixedTypes="1" minDate="2022-12-28T00:00:00" maxDate="2024-12-31T00:00:00" count="177">
        <d v="2024-10-25T00:00:00"/>
        <d v="2024-06-11T00:00:00"/>
        <d v="2024-11-13T00:00:00"/>
        <m/>
        <d v="2024-08-20T00:00:00"/>
        <d v="2024-04-17T00:00:00"/>
        <d v="2024-05-01T00:00:00"/>
        <d v="2024-04-19T00:00:00"/>
        <d v="2024-12-30T00:00:00"/>
        <d v="2024-05-31T00:00:00"/>
        <d v="2024-06-28T00:00:00"/>
        <d v="2024-10-07T00:00:00"/>
        <d v="2024-07-23T00:00:00"/>
        <d v="2024-07-02T00:00:00"/>
        <d v="2024-05-29T00:00:00"/>
        <d v="2024-06-14T00:00:00"/>
        <d v="2024-09-24T00:00:00"/>
        <d v="2024-09-03T00:00:00"/>
        <d v="2024-05-16T00:00:00"/>
        <d v="2024-05-20T00:00:00"/>
        <d v="2024-11-06T00:00:00"/>
        <d v="2024-04-16T00:00:00"/>
        <d v="2024-06-24T00:00:00"/>
        <d v="2024-06-17T00:00:00"/>
        <d v="2024-08-15T00:00:00"/>
        <d v="2024-10-16T00:00:00"/>
        <d v="2024-11-26T00:00:00"/>
        <d v="2024-10-21T00:00:00"/>
        <d v="2024-07-01T00:00:00"/>
        <d v="2024-10-28T00:00:00"/>
        <d v="2024-11-25T00:00:00"/>
        <d v="2024-07-22T00:00:00"/>
        <d v="2024-10-22T00:00:00"/>
        <d v="2024-09-11T00:00:00"/>
        <d v="2024-11-08T00:00:00"/>
        <d v="2024-04-30T00:00:00"/>
        <d v="2024-08-01T00:00:00"/>
        <d v="2024-04-12T00:00:00"/>
        <d v="2024-05-02T00:00:00"/>
        <d v="2024-10-10T00:00:00"/>
        <d v="2024-05-28T00:00:00"/>
        <d v="2024-11-01T00:00:00"/>
        <d v="2024-09-27T00:00:00"/>
        <d v="2024-08-13T00:00:00"/>
        <d v="2024-07-24T00:00:00"/>
        <d v="2024-07-10T00:00:00"/>
        <d v="2024-11-14T00:00:00"/>
        <d v="2024-10-11T00:00:00"/>
        <d v="2024-09-30T00:00:00"/>
        <d v="2024-06-03T00:00:00"/>
        <d v="2024-04-26T00:00:00"/>
        <d v="2024-10-31T00:00:00"/>
        <d v="2024-08-23T00:00:00"/>
        <d v="2024-09-12T00:00:00"/>
        <s v="08/010/2024"/>
        <d v="2024-08-05T00:00:00"/>
        <d v="2024-10-23T00:00:00"/>
        <d v="2024-12-17T00:00:00"/>
        <d v="2024-10-29T00:00:00"/>
        <d v="2024-07-12T00:00:00"/>
        <d v="2024-11-21T00:00:00"/>
        <d v="2024-10-18T00:00:00"/>
        <d v="2024-05-17T00:00:00"/>
        <d v="2023-10-13T00:00:00" u="1"/>
        <d v="2023-04-14T00:00:00" u="1"/>
        <d v="2023-06-05T00:00:00" u="1"/>
        <d v="2023-09-27T00:00:00" u="1"/>
        <d v="2023-05-19T00:00:00" u="1"/>
        <d v="2023-09-01T00:00:00" u="1"/>
        <d v="2024-02-23T00:00:00" u="1"/>
        <d v="2023-08-15T00:00:00" u="1"/>
        <d v="2024-03-28T00:00:00" u="1"/>
        <d v="2023-01-30T00:00:00" u="1"/>
        <d v="2023-05-12T00:00:00" u="1"/>
        <d v="2023-07-03T00:00:00" u="1"/>
        <d v="2023-10-25T00:00:00" u="1"/>
        <d v="2024-04-07T00:00:00" u="1"/>
        <d v="2023-04-26T00:00:00" u="1"/>
        <d v="2024-03-21T00:00:00" u="1"/>
        <d v="2023-05-31T00:00:00" u="1"/>
        <d v="2023-09-13T00:00:00" u="1"/>
        <d v="2023-03-14T00:00:00" u="1"/>
        <d v="2023-10-18T00:00:00" u="1"/>
        <d v="2022-12-28T00:00:00" u="1"/>
        <d v="2023-04-19T00:00:00" u="1"/>
        <d v="2023-08-01T00:00:00" u="1"/>
        <d v="2023-11-23T00:00:00" u="1"/>
        <d v="2024-03-14T00:00:00" u="1"/>
        <d v="2023-12-28T00:00:00" u="1"/>
        <d v="2023-06-29T00:00:00" u="1"/>
        <d v="2024-12-28T00:00:00" u="1"/>
        <d v="2023-09-25T00:00:00" u="1"/>
        <d v="2023-11-16T00:00:00" u="1"/>
        <d v="2024-03-07T00:00:00" u="1"/>
        <d v="2024-03-26T00:00:00" u="1"/>
        <d v="2023-09-18T00:00:00" u="1"/>
        <d v="2023-11-09T00:00:00" u="1"/>
        <d v="2023-10-23T00:00:00" u="1"/>
        <d v="2024-02-14T00:00:00" u="1"/>
        <d v="2023-04-24T00:00:00" u="1"/>
        <d v="2024-03-19T00:00:00" u="1"/>
        <d v="2023-07-20T00:00:00" u="1"/>
        <d v="2023-09-11T00:00:00" u="1"/>
        <d v="2023-08-25T00:00:00" u="1"/>
        <d v="2023-04-17T00:00:00" u="1"/>
        <d v="2024-03-12T00:00:00" u="1"/>
        <d v="2023-09-04T00:00:00" u="1"/>
        <d v="2023-12-26T00:00:00" u="1"/>
        <d v="2024-02-26T00:00:00" u="1"/>
        <d v="2023-08-18T00:00:00" u="1"/>
        <d v="2023-04-10T00:00:00" u="1"/>
        <d v="2023-03-24T00:00:00" u="1"/>
        <d v="2023-07-06T00:00:00" u="1"/>
        <d v="2024-04-10T00:00:00" u="1"/>
        <d v="2023-08-11T00:00:00" u="1"/>
        <d v="2023-10-02T00:00:00" u="1"/>
        <d v="2023-11-07T00:00:00" u="1"/>
        <d v="2024-04-29T00:00:00" u="1"/>
        <d v="2023-05-08T00:00:00" u="1"/>
        <d v="2023-07-18T00:00:00" u="1"/>
        <d v="2023-06-06T00:00:00" u="1"/>
        <d v="2023-09-28T00:00:00" u="1"/>
        <d v="2023-03-29T00:00:00" u="1"/>
        <d v="2023-10-26T00:00:00" u="1"/>
        <d v="2024-04-08T00:00:00" u="1"/>
        <d v="2023-04-27T00:00:00" u="1"/>
        <d v="2024-03-22T00:00:00" u="1"/>
        <d v="2023-09-14T00:00:00" u="1"/>
        <d v="2023-08-28T00:00:00" u="1"/>
        <d v="2023-10-19T00:00:00" u="1"/>
        <d v="2024-04-01T00:00:00" u="1"/>
        <d v="2023-04-20T00:00:00" u="1"/>
        <d v="2023-11-24T00:00:00" u="1"/>
        <d v="2024-01-24T00:00:00" u="1"/>
        <d v="2023-05-25T00:00:00" u="1"/>
        <d v="2023-12-29T00:00:00" u="1"/>
        <d v="2024-02-29T00:00:00" u="1"/>
        <d v="2024-08-02T00:00:00" u="1"/>
        <d v="2023-06-30T00:00:00" u="1"/>
        <d v="2023-08-21T00:00:00" u="1"/>
        <d v="2024-12-29T00:00:00" u="1"/>
        <d v="2023-09-26T00:00:00" u="1"/>
        <d v="2023-11-17T00:00:00" u="1"/>
        <d v="2024-03-08T00:00:00" u="1"/>
        <d v="2023-03-27T00:00:00" u="1"/>
        <d v="2023-06-23T00:00:00" u="1"/>
        <d v="2023-08-14T00:00:00" u="1"/>
        <d v="2023-04-06T00:00:00" u="1"/>
        <d v="2023-09-19T00:00:00" u="1"/>
        <d v="2023-05-11T00:00:00" u="1"/>
        <d v="2024-03-20T00:00:00" u="1"/>
        <d v="2023-07-21T00:00:00" u="1"/>
        <d v="2023-09-12T00:00:00" u="1"/>
        <d v="2023-03-13T00:00:00" u="1"/>
        <d v="2023-04-18T00:00:00" u="1"/>
        <d v="2023-05-23T00:00:00" u="1"/>
        <d v="2023-09-05T00:00:00" u="1"/>
        <d v="2023-12-27T00:00:00" u="1"/>
        <d v="2024-02-20T00:00:00" u="1"/>
        <d v="2023-07-26T00:00:00" u="1"/>
        <d v="2023-11-08T00:00:00" u="1"/>
        <d v="2024-03-18T00:00:00" u="1"/>
        <d v="2024-07-19T00:00:00" u="1"/>
        <d v="2023-11-20T00:00:00" u="1"/>
        <d v="2023-03-30T00:00:00" u="1"/>
        <d v="2023-11-13T00:00:00" u="1"/>
        <d v="2023-03-23T00:00:00" u="1"/>
        <d v="2024-04-09T00:00:00" u="1"/>
        <d v="2023-04-28T00:00:00" u="1"/>
        <d v="2023-09-15T00:00:00" u="1"/>
        <d v="2023-11-06T00:00:00" u="1"/>
        <d v="2023-03-16T00:00:00" u="1"/>
        <d v="2023-10-20T00:00:00" u="1"/>
        <d v="2022-12-30T00:00:00" u="1"/>
        <d v="2023-04-21T00:00:00" u="1"/>
        <d v="2023-06-12T00:00:00" u="1"/>
        <d v="2023-12-30T00:00:00" u="1"/>
      </sharedItems>
    </cacheField>
    <cacheField name="RES ADM" numFmtId="0">
      <sharedItems containsBlank="1" count="193">
        <s v="ANPE-3"/>
        <s v="ANPE-37"/>
        <s v="ANPE-46"/>
        <m/>
        <s v="CD-107"/>
        <s v="CD-109"/>
        <s v="CD-110"/>
        <s v="CD-111"/>
        <s v="CD-12"/>
        <s v="CD-128"/>
        <s v="CD-13"/>
        <s v="CD-130"/>
        <s v="CD-131"/>
        <s v="CD-146"/>
        <s v="CD-148"/>
        <s v="CD-153"/>
        <s v="CD-157"/>
        <s v="CD-170"/>
        <s v="CD-171"/>
        <s v="CD-175"/>
        <s v="CD-189"/>
        <s v="CD-192"/>
        <s v="CD-217"/>
        <s v="CD-233"/>
        <s v="CD-233-A"/>
        <s v="CD-237"/>
        <s v="CD-245"/>
        <s v="CD-246"/>
        <s v="CD-251"/>
        <s v="CD-254"/>
        <s v="CD-255"/>
        <s v="CD-257"/>
        <s v="CD-260"/>
        <s v="CD-261"/>
        <s v="CD-262"/>
        <s v="CD-264"/>
        <s v="CD-266"/>
        <s v="CD-268"/>
        <s v="CD-271"/>
        <s v="CD-278"/>
        <s v="CD-290"/>
        <s v="CD-292"/>
        <s v="CD-2A"/>
        <s v="CD-301"/>
        <s v="CD-303"/>
        <s v="CD-310"/>
        <s v="CD-314"/>
        <s v="CD-316"/>
        <s v="CD-321"/>
        <s v="CD-332"/>
        <s v="CD-337.1"/>
        <s v="CD-338"/>
        <s v="CD-341"/>
        <s v="CD-343"/>
        <s v="CD-345"/>
        <s v="CD-346"/>
        <s v="CD-348"/>
        <s v="CD-350"/>
        <s v="CD-351"/>
        <s v="CD-352"/>
        <s v="CD-353"/>
        <s v="CD-356"/>
        <s v="CD-357"/>
        <s v="CD-360"/>
        <s v="CD-365"/>
        <s v="CD-373"/>
        <s v="CD-375"/>
        <s v="CD-376"/>
        <s v="CD-378"/>
        <s v="CD-383"/>
        <s v="CD-387"/>
        <s v="CD-390"/>
        <s v="CD-392"/>
        <s v="CD-395"/>
        <s v="CD-397"/>
        <s v="CD-398"/>
        <s v="CD-400"/>
        <s v="CD-403"/>
        <s v="CD-405"/>
        <s v="CD-409"/>
        <s v="CD-410"/>
        <s v="CD-412"/>
        <s v="CD-415"/>
        <s v="CD-417"/>
        <s v="CD-419"/>
        <s v="CD-424"/>
        <s v="CD-427"/>
        <s v="CD-428"/>
        <s v="CD-430"/>
        <s v="CD-431"/>
        <s v="CD-433"/>
        <s v="CD-433-A"/>
        <s v="CD-436"/>
        <s v="CD-440"/>
        <s v="CD-441"/>
        <s v="CD-443"/>
        <s v="CD-445"/>
        <s v="CD-450"/>
        <s v="CD-454"/>
        <s v="CD-455"/>
        <s v="CD-471"/>
        <s v="CD-472"/>
        <s v="CD-474"/>
        <s v="CD-475"/>
        <s v="CD-484"/>
        <s v="CD-487"/>
        <s v="CD-490"/>
        <s v="CD-492"/>
        <s v="CD-499"/>
        <s v="CD-507"/>
        <s v="CD-513"/>
        <s v="CD-514"/>
        <s v="CD-525"/>
        <s v="CD-526"/>
        <s v="CD-531"/>
        <s v="CD-546"/>
        <s v="CD-564"/>
        <s v="CD-566"/>
        <s v="CD-573"/>
        <s v="CD-582"/>
        <s v="CD-583"/>
        <s v="CD-584"/>
        <s v="CD-586"/>
        <s v="CD-588"/>
        <s v="CD-592"/>
        <s v="CD-600"/>
        <s v="CD-84"/>
        <s v="CM-12"/>
        <s v="CM-13"/>
        <s v="CM-14A"/>
        <s v="CM-15"/>
        <s v="CM-16"/>
        <s v="CD-34" u="1"/>
        <s v="CD-62" u="1"/>
        <s v="CD-3" u="1"/>
        <s v="CD-87" u="1"/>
        <s v="CD-43" u="1"/>
        <s v="CD-24" u="1"/>
        <s v="CD-96" u="1"/>
        <s v="CD-61" u="1"/>
        <s v="CD-58" u="1"/>
        <s v="CD-42" u="1"/>
        <s v="CD-39" u="1"/>
        <s v="CD-23" u="1"/>
        <s v="CD-95" u="1"/>
        <s v="CD-48" u="1"/>
        <s v="CD-32" u="1"/>
        <s v="CD-29" u="1"/>
        <s v="CD-60" u="1"/>
        <s v="CD-57" u="1"/>
        <s v="CD-66" u="1"/>
        <s v="CD-22" u="1"/>
        <s v="CD-19" u="1"/>
        <s v="CD-56" u="1"/>
        <s v="CD-337" u="1"/>
        <s v="CD-09" u="1"/>
        <s v="CM-07" u="1"/>
        <s v="CD-37" u="1"/>
        <s v="CD-65" u="1"/>
        <s v="CD-21" u="1"/>
        <s v="CD-18" u="1"/>
        <s v="CD-46" u="1"/>
        <s v="CD-210" u="1"/>
        <s v="CD-30" u="1"/>
        <s v="CD-27" u="1"/>
        <s v="CD-55" u="1"/>
        <s v="CD-11" u="1"/>
        <s v="CD-123" u="1"/>
        <s v="CD-36" u="1"/>
        <s v="CD-64" u="1"/>
        <s v="CD-92" u="1"/>
        <s v="CM-3" u="1"/>
        <s v="CD-89" u="1"/>
        <s v="CD-6" u="1"/>
        <s v="CD-45" u="1"/>
        <s v="CD-98" u="1"/>
        <s v="CD-184" u="1"/>
        <s v="CD-10" u="1"/>
        <s v="CD-07" u="1"/>
        <s v="CD-113" u="1"/>
        <s v="CD-5" u="1"/>
        <s v="CD-199" u="1"/>
        <s v="CD-63" u="1"/>
        <s v="CD-91" u="1"/>
        <s v="CD-114" u="1"/>
        <s v="CD-16" u="1"/>
        <s v="CD-88" u="1"/>
        <s v="CD-44" u="1"/>
        <s v="CD-115" u="1"/>
        <s v="CD-129" u="1"/>
        <s v="CD-4" u="1"/>
        <s v="CD-25" u="1"/>
        <s v="CD-263" u="1"/>
      </sharedItems>
    </cacheField>
    <cacheField name="NOTIF" numFmtId="0">
      <sharedItems containsBlank="1" count="554">
        <s v="ANPE-3"/>
        <s v="ANPE-37"/>
        <s v="ANPE-46"/>
        <m/>
        <s v="CD-107"/>
        <s v="CD-109"/>
        <s v="CD-110"/>
        <s v="CD-111"/>
        <s v="CD-12"/>
        <s v="CD-128"/>
        <s v="CD-13"/>
        <s v="CD-130"/>
        <s v="CD-131"/>
        <s v="CD-146"/>
        <s v="CD-148"/>
        <s v="CD-153-A"/>
        <s v="CD-153-B"/>
        <s v="CD-157"/>
        <s v="CD-170"/>
        <s v="CD-171-A"/>
        <s v="CD-171-B"/>
        <s v="CD-171-C"/>
        <s v="CD-175"/>
        <s v="CD-189"/>
        <s v="CD-192"/>
        <s v="CD-217"/>
        <s v="CD-233"/>
        <s v="CD-233-A"/>
        <s v="CD-237-A"/>
        <s v="CD-237-B"/>
        <s v="CD-237-D"/>
        <s v="CD-237-C"/>
        <s v="CD-237-E"/>
        <s v="CD-237-F"/>
        <s v="CD-245"/>
        <s v="CD-246"/>
        <s v="CD-251"/>
        <s v="CD-254"/>
        <s v="CD-255"/>
        <s v="CD-257"/>
        <s v="CD-260"/>
        <s v="CD-261"/>
        <s v="CD-262"/>
        <s v="CD-264-A"/>
        <s v="CD-264-B"/>
        <s v="CD-266-A"/>
        <s v="CD-266-B"/>
        <s v="CD-268"/>
        <s v="CD-271"/>
        <s v="CD-278"/>
        <s v="CD-290"/>
        <s v="CD-292-A"/>
        <s v="CD-292-B"/>
        <s v="CD-2A"/>
        <s v="CD-301"/>
        <s v="CD-303-A"/>
        <s v="CD-303-B"/>
        <s v="CD-310"/>
        <s v="CD-314"/>
        <s v="CD-316-A"/>
        <s v="CD-316-B"/>
        <s v="CD-321"/>
        <s v="CD-332"/>
        <s v="CD-337.1"/>
        <s v="CD-338"/>
        <s v="CD-341"/>
        <s v="CD-343"/>
        <s v="CD-345"/>
        <s v="CD-346"/>
        <s v="CD-348"/>
        <s v="CD-350"/>
        <s v="CD-351"/>
        <s v="CD-352"/>
        <s v="CD-353"/>
        <s v="CD-356"/>
        <s v="CD-357"/>
        <s v="CD-360"/>
        <s v="CD-365"/>
        <s v="CD-373"/>
        <s v="CD-375"/>
        <s v="CD-376-A"/>
        <s v="CD-376-B"/>
        <s v="CD-376-C"/>
        <s v="CD-378"/>
        <s v="CD-383"/>
        <s v="CD-387"/>
        <s v="CD-390"/>
        <s v="CD-392"/>
        <s v="CD-395"/>
        <s v="CD-397"/>
        <s v="CD-398"/>
        <s v="CD-400-A"/>
        <s v="CD-400-B"/>
        <s v="CD-403-A"/>
        <s v="CD-403-B"/>
        <s v="CD-403-C"/>
        <s v="CD-405"/>
        <s v="CD-409"/>
        <s v="CD-410"/>
        <s v="CD-412"/>
        <s v="CD-415"/>
        <s v="CD-417-A"/>
        <s v="CD-417-B"/>
        <s v="CD-419"/>
        <s v="CD-424"/>
        <s v="CD-427"/>
        <s v="CD-427-B"/>
        <s v="CD-428"/>
        <s v="CD-430-A"/>
        <s v="CD-430-B"/>
        <s v="CD-431"/>
        <s v="CD-433-A"/>
        <s v="CD-433-B"/>
        <s v="CD-436-A"/>
        <s v="CD-436-B"/>
        <s v="CD-440"/>
        <s v="CD-441"/>
        <s v="CD-443"/>
        <s v="CD-445"/>
        <s v="CD-450"/>
        <s v="CD-454"/>
        <s v="CD-455"/>
        <s v="CD-471"/>
        <s v="CD-472"/>
        <s v="CD-474"/>
        <s v="CD-475"/>
        <s v="CD-484"/>
        <s v="CD-487"/>
        <s v="CD-490"/>
        <s v="CD-492"/>
        <s v="CD-499-A"/>
        <s v="CD-499-B"/>
        <s v="CD-499-C"/>
        <s v="CD-507"/>
        <s v="CD-513-A"/>
        <s v="CD-513-B"/>
        <s v="CD-513-C"/>
        <s v="CD-514"/>
        <s v="CD-525"/>
        <s v="CD-526"/>
        <s v="CD-531"/>
        <s v="CD-546"/>
        <s v="CD-564"/>
        <s v="CD-566"/>
        <s v="CD-573"/>
        <s v="CD-582"/>
        <s v="CD-583"/>
        <s v="CD-584"/>
        <s v="CD-586"/>
        <s v="CD-588"/>
        <s v="CD-592"/>
        <s v="CD-600-A"/>
        <s v="CD-600-B"/>
        <s v="CD-84"/>
        <s v="CM-12"/>
        <s v="CM-13"/>
        <s v="CM-14A"/>
        <s v="CM-15"/>
        <s v="CM-16"/>
        <s v="CD-342-A" u="1"/>
        <s v="CD-64.1" u="1"/>
        <s v="CD-272-A" u="1"/>
        <s v="CD-140-B" u="1"/>
        <s v="CM-26." u="1"/>
        <s v="CD-282-A" u="1"/>
        <s v="CD-438-B" u="1"/>
        <s v="CD-134-C" u="1"/>
        <s v="CD-230-B" u="1"/>
        <s v="CD-440-A" u="1"/>
        <s v="CD-320-B" u="1"/>
        <s v="CD-370.1" u="1"/>
        <s v="CD-3-A" u="1"/>
        <s v="CD-394-A" u="1"/>
        <s v="CM-08-A.1" u="1"/>
        <s v="CD-342-B" u="1"/>
        <s v="CD-10" u="1"/>
        <s v="CD-272-B" u="1"/>
        <s v="CD-140-C" u="1"/>
        <s v="CD-03" u="1"/>
        <s v="CD-11" u="1"/>
        <s v="CD-85.1" u="1"/>
        <s v="CM-08-A.2" u="1"/>
        <s v="CD-282-B" u="1"/>
        <s v="CD-04" u="1"/>
        <s v="CD-320-C" u="1"/>
        <s v="CD-21" u="1"/>
        <s v="CD-394-B" u="1"/>
        <s v="CD-06" u="1"/>
        <s v="CD-14" u="1"/>
        <s v="CD-22" u="1"/>
        <s v="CD-129" u="1"/>
        <s v="CD-23" u="1"/>
        <s v="CD-31" u="1"/>
        <s v="CD-219" u="1"/>
        <s v="CD-103" u="1"/>
        <s v="CD-282-C" u="1"/>
        <s v="CD-16" u="1"/>
        <s v="CD-24" u="1"/>
        <s v="CD-32" u="1"/>
        <s v="CD-125" u="1"/>
        <s v="CD-113" u="1"/>
        <s v="CD-09" u="1"/>
        <s v="CD-25" u="1"/>
        <s v="CD-41" u="1"/>
        <s v="CD-159" u="1"/>
        <s v="CD-147" u="1"/>
        <s v="CD-123" u="1"/>
        <s v="CD-307" u="1"/>
        <s v="ANPE-39-A" u="1"/>
        <s v="CD-394-C" u="1"/>
        <s v="CD-18" u="1"/>
        <s v="CD-34" u="1"/>
        <s v="CD-42" u="1"/>
        <s v="ANPE-15-A" u="1"/>
        <s v="CD-145" u="1"/>
        <s v="CD-237" u="1"/>
        <s v="CD-121" u="1"/>
        <s v="CD-305" u="1"/>
        <s v="CD-27" u="1"/>
        <s v="CD-35" u="1"/>
        <s v="CD-43" u="1"/>
        <s v="CD-259" u="1"/>
        <s v="CD-235" u="1"/>
        <s v="ANPE-39-B" u="1"/>
        <s v="CD-28" u="1"/>
        <s v="CD-36" u="1"/>
        <s v="CD-44" u="1"/>
        <s v="CD-52" u="1"/>
        <s v="ANPE-15-B" u="1"/>
        <s v="CD-177" u="1"/>
        <s v="CD-60" u="1"/>
        <s v="CD-349" u="1"/>
        <s v="CD-153" u="1"/>
        <s v="CD-337" u="1"/>
        <s v="CD-417" u="1"/>
        <s v="CD-221" u="1"/>
        <s v="CD-29" u="1"/>
        <s v="CD-45" u="1"/>
        <s v="CD-199" u="1"/>
        <s v="CD-187" u="1"/>
        <s v="CD-279" u="1"/>
        <s v="CD-61" u="1"/>
        <s v="CD-359" u="1"/>
        <s v="CD-163" u="1"/>
        <s v="CD-439" u="1"/>
        <s v="CD-231" u="1"/>
        <s v="CD-38" u="1"/>
        <s v="CD-46" u="1"/>
        <s v="CD-54" u="1"/>
        <s v="CD-62" u="1"/>
        <s v="CD-369" u="1"/>
        <s v="CD-265" u="1"/>
        <s v="CD-161" u="1"/>
        <s v="CD-437" u="1"/>
        <s v="CD-241" u="1"/>
        <s v="CD-55" u="1"/>
        <s v="CD-63" u="1"/>
        <s v="CD-195" u="1"/>
        <s v="CD-367" u="1"/>
        <s v="CD-263" u="1"/>
        <s v="CD-355" u="1"/>
        <s v="CD-331" u="1"/>
        <s v="CD-423" u="1"/>
        <s v="CD-48" u="1"/>
        <s v="CD-56" u="1"/>
        <s v="CD-64" u="1"/>
        <s v="CD-193" u="1"/>
        <s v="CD-80" u="1"/>
        <s v="CD-433" u="1"/>
        <s v="ANPE-50" u="1"/>
        <s v="ANPE-51" u="1"/>
        <s v="CD-65" u="1"/>
        <s v="CD-467" u="1"/>
        <s v="CM-20" u="1"/>
        <s v="CD-58" u="1"/>
        <s v="CD-66" u="1"/>
        <s v="ANPE-33" u="1"/>
        <s v="CD-293" u="1"/>
        <s v="ANPE-34" u="1"/>
        <s v="CD-10-A" u="1"/>
        <s v="CD-10-B" u="1"/>
        <s v="CD-10-C" u="1"/>
        <s v="ANPE-12" u="1"/>
        <s v="CD-75" u="1"/>
        <s v="CD-499" u="1"/>
        <s v="CD-91" u="1"/>
        <s v="CD-291" u="1"/>
        <s v="ANPE-14" u="1"/>
        <s v="ANPE-16" u="1"/>
        <s v="CM-14" u="1"/>
        <s v="CD-11-A" u="1"/>
        <s v="ANPE-18" u="1"/>
        <s v="CD-11-B" u="1"/>
        <s v="CD-11-C" u="1"/>
        <s v="CD-76" u="1"/>
        <s v="CD-92" u="1"/>
        <s v="CD-461" u="1"/>
        <s v="CM-07" u="1"/>
        <s v="CD-20-A" u="1"/>
        <s v="CD-20-B" u="1"/>
        <s v="CD-127-A" u="1"/>
        <s v="CD-69" u="1"/>
        <s v="CD-115-A" u="1"/>
        <s v="CD-77" u="1"/>
        <s v="CD-85" u="1"/>
        <s v="CD-13-A" u="1"/>
        <s v="CD-13-B" u="1"/>
        <s v="CD-13-C" u="1"/>
        <s v="CD-13-D" u="1"/>
        <s v="CD-113-A" u="1"/>
        <s v="CD-86" u="1"/>
        <s v="CD-13-E" u="1"/>
        <s v="CM-17" u="1"/>
        <s v="CM-25" u="1"/>
        <s v="CD-30-A" u="1"/>
        <s v="CD-30-B" u="1"/>
        <s v="CD-319-A" u="1"/>
        <s v="CD-30-C" u="1"/>
        <s v="CD-87" u="1"/>
        <s v="CD-95" u="1"/>
        <s v="CD-30-D" u="1"/>
        <s v="CD-30-E" u="1"/>
        <s v="CD-30-F" u="1"/>
        <s v="CM-26" u="1"/>
        <s v="CD-30-G" u="1"/>
        <s v="CD-07-A" u="1"/>
        <s v="CD-15-A" u="1"/>
        <s v="CD-30-H" u="1"/>
        <s v="CD-07-B" u="1"/>
        <s v="CD-15-B" u="1"/>
        <s v="CD-30-I" u="1"/>
        <s v="CD-07-C" u="1"/>
        <s v="CD-15-C" u="1"/>
        <s v="CD-30-J" u="1"/>
        <s v="CD-07-D" u="1"/>
        <s v="CD-15-D" u="1"/>
        <s v="CD-88" u="1"/>
        <s v="CD-30-K" u="1"/>
        <s v="CD-07-E" u="1"/>
        <s v="CD-96" u="1"/>
        <s v="CD-15-E" u="1"/>
        <s v="CD-30-L" u="1"/>
        <s v="CD-30-M" u="1"/>
        <s v="CM-27" u="1"/>
        <s v="CM-35" u="1"/>
        <s v="CD-53-A." u="1"/>
        <s v="CD-53-B." u="1"/>
        <s v="CD-4" u="1"/>
        <s v="CD-40-A" u="1"/>
        <s v="CD-40-B" u="1"/>
        <s v="CD-127-B" u="1"/>
        <s v="CD-89" u="1"/>
        <s v="CD-40-C" u="1"/>
        <s v="CD-115-B" u="1"/>
        <s v="CD-315-A" u="1"/>
        <s v="CD-40-D" u="1"/>
        <s v="CD-40-E" u="1"/>
        <s v="CD-40-F" u="1"/>
        <s v="CM-28" u="1"/>
        <s v="CD-40-G" u="1"/>
        <s v="CD-40-H" u="1"/>
        <s v="CD-33-A" u="1"/>
        <s v="CD-40-I" u="1"/>
        <s v="CD-33-B" u="1"/>
        <s v="CD-165-A" u="1"/>
        <s v="CD-40-J" u="1"/>
        <s v="CD-33-C" u="1"/>
        <s v="CD-98" u="1"/>
        <s v="CD-40-K" u="1"/>
        <s v="CD-113-B" u="1"/>
        <s v="CD-40-L" u="1"/>
        <s v="CD-40-M" u="1"/>
        <s v="CD-18-A" u="1"/>
        <s v="CD-26-A" u="1"/>
        <s v="CD-18-B" u="1"/>
        <s v="CD-26-B" u="1"/>
        <s v="CD-42-A" u="1"/>
        <s v="CD-5" u="1"/>
        <s v="CD-26-C" u="1"/>
        <s v="CD-42-B" u="1"/>
        <s v="CD-175-A" u="1"/>
        <s v="CD-319-B" u="1"/>
        <s v="CD-335-A" u="1"/>
        <s v="CD-427-A" u="1"/>
        <s v="CD-323-A" u="1"/>
        <s v="CD-19-A" u="1"/>
        <s v="CD-19-B" u="1"/>
        <s v="CD-35-A" u="1"/>
        <s v="CD-43-A" u="1"/>
        <s v="CD-19-C" u="1"/>
        <s v="CD-35-B" u="1"/>
        <s v="CD-43-B" u="1"/>
        <s v="CD-19-D" u="1"/>
        <s v="CD-35-C" u="1"/>
        <s v="CD-43-C" u="1"/>
        <s v="CD-19-E" u="1"/>
        <s v="CD-425-A" u="1"/>
        <s v="CD-36-A" u="1"/>
        <s v="CD-36-B" u="1"/>
        <s v="CD-6" u="1"/>
        <s v="CD-379-A" u="1"/>
        <s v="CD-127-C" u="1"/>
        <s v="CD-315-B" u="1"/>
        <s v="CD-29-A" u="1"/>
        <s v="CD-37-A" u="1"/>
        <s v="CD-29-B" u="1"/>
        <s v="CD-37-B" u="1"/>
        <s v="CD-53-A" u="1"/>
        <s v="CD-29-C" u="1"/>
        <s v="CD-389-A" u="1"/>
        <s v="CD-37-C" u="1"/>
        <s v="CD-53-B" u="1"/>
        <s v="CD-377-A" u="1"/>
        <s v="CD-29-D" u="1"/>
        <s v="CD-165-B" u="1"/>
        <s v="CD-29-E" u="1"/>
        <s v="CD-113-C" u="1"/>
        <s v="CD-29-F" u="1"/>
        <s v="CD-29-G" u="1"/>
        <s v="CD-29-H" u="1"/>
        <s v="CD-29-I" u="1"/>
        <s v="CD-38-A" u="1"/>
        <s v="CD-29-J" u="1"/>
        <s v="CD-29-K" u="1"/>
        <s v="CD-295-A" u="1"/>
        <s v="CD-387-A" u="1"/>
        <s v="CD-175-B" u="1"/>
        <s v="CD-29-L" u="1"/>
        <s v="CD-319-C" u="1"/>
        <s v="CD-335-B" u="1"/>
        <s v="CD-29-M" u="1"/>
        <s v="CD-323-B" u="1"/>
        <s v="CD-39-A" u="1"/>
        <s v="CD-39-B" u="1"/>
        <s v="CD-39-C" u="1"/>
        <s v="CD-385-A" u="1"/>
        <s v="CD-39-D" u="1"/>
        <s v="CD-39-E" u="1"/>
        <s v="CD-425-B" u="1"/>
        <s v="CD-39-F" u="1"/>
        <s v="CD-39-G" u="1"/>
        <s v="CD-39-H" u="1"/>
        <s v="CD-3-B" u="1"/>
        <s v="CD-39-I" u="1"/>
        <s v="CD-39-J" u="1"/>
        <s v="CD-39-K" u="1"/>
        <s v="CD-379-B" u="1"/>
        <s v="CD-39-L" u="1"/>
        <s v="CD-127-D" u="1"/>
        <s v="CD-39-M" u="1"/>
        <s v="CD-39-N" u="1"/>
        <s v="CD-57-A" u="1"/>
        <s v="CD-57-B" u="1"/>
        <s v="CD-389-B" u="1"/>
        <s v="CD-377-B" u="1"/>
        <s v="CD-165-C" u="1"/>
        <s v="CD-113-D" u="1"/>
        <s v="CD-295-B" u="1"/>
        <s v="CD-387-B" u="1"/>
        <s v="CD-335-C" u="1"/>
        <s v="CD-385-B" u="1"/>
        <s v="CM-3" u="1"/>
        <s v="CM-08-A" u="1"/>
        <s v="CD-387-C" u="1"/>
        <s v="CM-09-A" u="1"/>
        <s v="CM-09-B" u="1"/>
        <s v="CD-218" u="1"/>
        <s v="CD-114" u="1"/>
        <s v="CD-385-C" u="1"/>
        <s v="CM-26-A" u="1"/>
        <s v="CD-307.1-C" u="1"/>
        <s v="CD-112" u="1"/>
        <s v="CD-307.1-B" u="1"/>
        <s v="CD-122" u="1"/>
        <s v="CD-89-A" u="1"/>
        <s v="CD-89-B" u="1"/>
        <s v="CD-168" u="1"/>
        <s v="CD-236" u="1"/>
        <s v="CD-328" u="1"/>
        <s v="CD-307.1-A" u="1"/>
        <s v="CD-166" u="1"/>
        <s v="CD-258" u="1"/>
        <s v="CD-234" u="1"/>
        <s v="CD-406" u="1"/>
        <s v="CD-210" u="1"/>
        <s v="CD-188" u="1"/>
        <s v="CD-256" u="1"/>
        <s v="CD-152" u="1"/>
        <s v="CD-232" u="1"/>
        <s v="CD-358" u="1"/>
        <s v="CD-162" u="1"/>
        <s v="CD-242" u="1"/>
        <s v="CD-426" u="1"/>
        <s v="CD-414" u="1"/>
        <s v="CD-184" u="1"/>
        <s v="CD-276" u="1"/>
        <s v="CD-368" u="1"/>
        <s v="CD-448" u="1"/>
        <s v="CD-344" u="1"/>
        <s v="CD-321.1-B" u="1"/>
        <s v="CD-194" u="1"/>
        <s v="CD-446" u="1"/>
        <s v="CD-321.1-A" u="1"/>
        <s v="CD-330" u="1"/>
        <s v="CD-422" u="1"/>
        <s v="CD-388" u="1"/>
        <s v="CD-376" u="1"/>
        <s v="CD-468" u="1"/>
        <s v="CD-180" u="1"/>
        <s v="CD-456" u="1"/>
        <s v="CD-420" u="1"/>
        <s v="ANPE-40" u="1"/>
        <s v="CD-294" u="1"/>
        <s v="CD-362" u="1"/>
        <s v="CD-442" u="1"/>
        <s v="ANPE-20" u="1"/>
        <s v="ANPE-49" u="1"/>
        <s v="ANPE-21" u="1"/>
        <s v="CD-108-A" u="1"/>
        <s v="ANPE-22" u="1"/>
        <s v="CD-292" u="1"/>
        <s v="CD-384" u="1"/>
        <s v="CD-280" u="1"/>
        <s v="CD-464" u="1"/>
        <s v="CD-452" u="1"/>
        <s v="ANPE-25" u="1"/>
        <s v="ANPE-26" u="1"/>
        <s v="ANPE-01" u="1"/>
        <s v="ANPE-03" u="1"/>
        <s v="CD-394" u="1"/>
        <s v="CD-382" u="1"/>
        <s v="CD-370" u="1"/>
        <s v="ANPE-09" u="1"/>
        <s v="CD-116-A" u="1"/>
        <s v="CD-380" u="1"/>
        <s v="CD-108-B" u="1"/>
        <s v="CD-204-A" u="1"/>
        <s v="CD-100-A" u="1"/>
        <s v="CD-134-A" u="1"/>
        <s v="CD-168.1" u="1"/>
        <s v="CD-156-A" u="1"/>
        <s v="CD-116-B" u="1"/>
        <s v="CD-314.1" u="1"/>
        <s v="146.1" u="1"/>
        <s v="CD-140-A" u="1"/>
        <s v="CD-204-B" u="1"/>
        <s v="CD-100-B" u="1"/>
        <s v="CD-438-A" u="1"/>
        <s v="CD-134-B" u="1"/>
        <s v="CD-230-A" u="1"/>
        <s v="CD-38.1" u="1"/>
        <s v="CD-156-B" u="1"/>
        <s v="CD-116-C" u="1"/>
        <s v="CD-320-A" u="1"/>
      </sharedItems>
    </cacheField>
    <cacheField name="MRECEPCION" numFmtId="0">
      <sharedItems containsBlank="1" containsMixedTypes="1" containsNumber="1" containsInteger="1" minValue="2" maxValue="705" count="666">
        <s v="ANPE-3"/>
        <s v="ANPE-37"/>
        <s v="ANPE-46"/>
        <m/>
        <s v="CD-107"/>
        <s v="CD-109"/>
        <s v="CD-110"/>
        <s v="CD-111"/>
        <s v="CD-12"/>
        <s v="CD-128"/>
        <s v="CD-13"/>
        <s v="CD-130"/>
        <s v="CD-131"/>
        <s v="CD-146"/>
        <s v="CD-148"/>
        <s v="CD-153"/>
        <s v="CD-157"/>
        <s v="CD-170"/>
        <s v="CD-171"/>
        <s v="CD-175"/>
        <s v="CD-189"/>
        <s v="CD-192"/>
        <s v="CD-217"/>
        <s v="CD-233"/>
        <s v="CD-233-A"/>
        <s v="CD-237"/>
        <s v="CD-245"/>
        <s v="CD-246"/>
        <s v="CD-251"/>
        <s v="CD-254"/>
        <s v="CD-255"/>
        <s v="CD-257"/>
        <s v="CD-260"/>
        <s v="CD-261"/>
        <s v="CD-262"/>
        <s v="CD-264"/>
        <s v="CD-266"/>
        <s v="CD-268"/>
        <s v="CD-271"/>
        <s v="CD-278"/>
        <s v="CD-290"/>
        <s v="CD-292"/>
        <s v="CD-2A"/>
        <s v="CD-301"/>
        <s v="CD-303"/>
        <s v="CD-310"/>
        <s v="CD-314"/>
        <s v="CD-316"/>
        <s v="CD-321"/>
        <s v="CD-332"/>
        <s v="CD-337.1"/>
        <s v="CD-338"/>
        <s v="CD-341"/>
        <s v="CD-343"/>
        <s v="CD-345"/>
        <s v="CD-346"/>
        <s v="CD-348"/>
        <s v="CD-350"/>
        <s v="CD-351"/>
        <s v="CD-352"/>
        <s v="CD-353"/>
        <s v="CD-356"/>
        <s v="CD-357"/>
        <s v="CD-360"/>
        <s v="CD-365"/>
        <s v="CD-373"/>
        <s v="CD-375"/>
        <s v="CD-376"/>
        <s v="CD-378"/>
        <s v="CD-383"/>
        <s v="CD-387"/>
        <s v="CD-390"/>
        <s v="CD-392"/>
        <s v="CD-395"/>
        <s v="CD-397"/>
        <s v="CD-398"/>
        <s v="CD-400"/>
        <s v="CD-403"/>
        <s v="CD-405"/>
        <s v="CD-409"/>
        <s v="CD-410"/>
        <s v="CD-412"/>
        <s v="CD-415"/>
        <s v="CD-417"/>
        <s v="CD-419"/>
        <s v="CD-424"/>
        <s v="CD-427"/>
        <s v="CD-428"/>
        <s v="CD-430"/>
        <s v="CD-431"/>
        <s v="CD-433"/>
        <s v="CD-433-A"/>
        <s v="CD-436"/>
        <s v="CD-440"/>
        <s v="CD-441"/>
        <s v="CD-443"/>
        <s v="CD-445"/>
        <s v="CD-450"/>
        <s v="CD-454"/>
        <s v="CD-455"/>
        <s v="CD-471"/>
        <s v="CD-472"/>
        <s v="CD-474"/>
        <s v="CD-475"/>
        <s v="CD-484"/>
        <s v="CD-487"/>
        <s v="CD-490"/>
        <s v="CD-492"/>
        <s v="CD-499"/>
        <s v="CD-507"/>
        <s v="CD-513"/>
        <s v="CD-514"/>
        <s v="CD-525"/>
        <s v="CD-526"/>
        <s v="CD-531"/>
        <s v="CD-546"/>
        <s v="CD-564"/>
        <s v="CD-566"/>
        <s v="CD-573"/>
        <s v="CD-582"/>
        <s v="CD-583"/>
        <s v="CD-584"/>
        <s v="CD-586"/>
        <s v="CD-588"/>
        <s v="CD-592"/>
        <s v="CD-600"/>
        <s v="CD-84"/>
        <s v="CM-12"/>
        <s v="CM-13"/>
        <s v="CM-14A"/>
        <s v="CM-15"/>
        <s v="CD-16"/>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Blank="1" containsMixedTypes="1" containsNumber="1" minValue="235" maxValue="3518091.72"/>
    </cacheField>
    <cacheField name="N° OC/NOTIFICACION" numFmtId="0">
      <sharedItems containsMixedTypes="1" containsNumber="1" containsInteger="1" minValue="0" maxValue="0" count="159">
        <s v="ANPE-3"/>
        <s v="ANPE-37"/>
        <s v="ANPE-46"/>
        <n v="0"/>
        <s v="CD-107"/>
        <s v="CD-109"/>
        <s v="CD-110"/>
        <s v="CD-111"/>
        <s v="CD-12"/>
        <s v="CD-128"/>
        <s v="CD-13"/>
        <s v="CD-130"/>
        <s v="CD-131"/>
        <s v="CD-146"/>
        <s v="CD-148"/>
        <s v="CD-153-A"/>
        <s v="CD-153-B"/>
        <s v="CD-157"/>
        <s v="CD-170"/>
        <s v="CD-171-A"/>
        <s v="CD-171-B"/>
        <s v="CD-171-C"/>
        <s v="CD-175"/>
        <s v="CD-189"/>
        <s v="CD-192"/>
        <s v="CD-217"/>
        <s v="CD-233"/>
        <s v="CD-233-A"/>
        <s v="CD-237-A"/>
        <s v="CD-237-B"/>
        <s v="CD-237-D"/>
        <s v="CD-237-C"/>
        <s v="CD-237-E"/>
        <s v="CD-237-F"/>
        <s v="CD-245"/>
        <s v="CD-246"/>
        <s v="CD-251"/>
        <s v="CD-254"/>
        <s v="CD-255"/>
        <s v="CD-257"/>
        <s v="CD-260"/>
        <s v="CD-261"/>
        <s v="CD-262"/>
        <s v="CD-264-A"/>
        <s v="CD-264-B"/>
        <s v="CD-266-A"/>
        <s v="CD-266-B"/>
        <s v="CD-268"/>
        <s v="CD-271"/>
        <s v="CD-278"/>
        <s v="CD-290"/>
        <s v="CD-292-A"/>
        <s v="CD-292-B"/>
        <s v="CD-2A"/>
        <s v="CD-301"/>
        <s v="CD-303-A"/>
        <s v="CD-303-B"/>
        <s v="CD-310"/>
        <s v="CD-314"/>
        <s v="CD-316-A"/>
        <s v="CD-316-B"/>
        <s v="CD-321"/>
        <s v="CD-332"/>
        <s v="CD-337.1"/>
        <s v="CD-338"/>
        <s v="CD-341"/>
        <s v="CD-343"/>
        <s v="CD-345"/>
        <s v="CD-346"/>
        <s v="CD-348"/>
        <s v="CD-350"/>
        <s v="CD-351"/>
        <s v="CD-352"/>
        <s v="CD-353"/>
        <s v="CD-356"/>
        <s v="CD-357"/>
        <s v="CD-360"/>
        <s v="CD-365"/>
        <s v="CD-373"/>
        <s v="CD-375"/>
        <s v="CD-376-A"/>
        <s v="CD-376-B"/>
        <s v="CD-376-C"/>
        <s v="CD-378"/>
        <s v="CD-383"/>
        <s v="CD-387"/>
        <s v="CD-390"/>
        <s v="CD-392"/>
        <s v="CD-395"/>
        <s v="CD-397"/>
        <s v="CD-398"/>
        <s v="CD-400-A"/>
        <s v="CD-400-B"/>
        <s v="CD-403-A"/>
        <s v="CD-403-B"/>
        <s v="CD-403-C"/>
        <s v="CD-405"/>
        <s v="CD-409"/>
        <s v="CD-410"/>
        <s v="CD-412"/>
        <s v="CD-415"/>
        <s v="CD-417-A"/>
        <s v="CD-417-B"/>
        <s v="CD-419"/>
        <s v="CD-424"/>
        <s v="CD-427"/>
        <s v="CD-427-B"/>
        <s v="CD-428"/>
        <s v="CD-430-A"/>
        <s v="CD-430-B"/>
        <s v="CD-431"/>
        <s v="CD-433-A"/>
        <s v="CD-433-B"/>
        <s v="CD-436-A"/>
        <s v="CD-436-B"/>
        <s v="CD-440"/>
        <s v="CD-441"/>
        <s v="CD-443"/>
        <s v="CD-445"/>
        <s v="CD-450"/>
        <s v="CD-454"/>
        <s v="CD-455"/>
        <s v="CD-471"/>
        <s v="CD-472"/>
        <s v="CD-474"/>
        <s v="CD-475"/>
        <s v="CD-484"/>
        <s v="CD-487"/>
        <s v="CD-490"/>
        <s v="CD-492"/>
        <s v="CD-499-A"/>
        <s v="CD-499-B"/>
        <s v="CD-499-C"/>
        <s v="CD-507"/>
        <s v="CD-513-A"/>
        <s v="CD-513-B"/>
        <s v="CD-513-C"/>
        <s v="CD-514"/>
        <s v="CD-525"/>
        <s v="CD-526"/>
        <s v="CD-531"/>
        <s v="CD-546"/>
        <s v="CD-564"/>
        <s v="CD-566"/>
        <s v="CD-573"/>
        <s v="CD-582"/>
        <s v="CD-583"/>
        <s v="CD-584"/>
        <s v="CD-586"/>
        <s v="CD-588"/>
        <s v="CD-592"/>
        <s v="CD-600-A"/>
        <s v="CD-600-B"/>
        <s v="CD-84"/>
        <s v="CM-12"/>
        <s v="CM-13"/>
        <s v="CM-14A"/>
        <s v="CM-15"/>
        <s v="CM-16"/>
      </sharedItems>
    </cacheField>
    <cacheField name="CONTRATO" numFmtId="0">
      <sharedItems containsBlank="1" containsMixedTypes="1" containsNumber="1" containsInteger="1" minValue="200" maxValue="200" count="76">
        <m/>
        <s v="EMC-UAL-248-CD-107/2024"/>
        <s v="CD-111"/>
        <s v="EMC-UAL-179-CD-128/2024"/>
        <s v="EMC-UAL-197-CD-130/2024"/>
        <s v="EMC-UAL-308-CD-131/2024"/>
        <s v="EMC-UAL-194-CD-148/2024"/>
        <s v="CLQ-25-CD-13/2025 SERVICIO DE TRANSPORTE DE COMBUSTIBLE GESTIÓN 2025"/>
        <s v="EMC-UAL-275-CD-170/2024"/>
        <s v="EMC-UAL-281-CD-171/2024"/>
        <s v="EMC-UAL-345-CD-217/2024"/>
        <s v="EMC-UAL-178-CD-233/2024"/>
        <s v="EMC-UAL-175-CD-233-A/2024"/>
        <s v="EMC-UAL-172-CD-237/2024"/>
        <s v="EMC-UAL-173-CD-237/2024"/>
        <s v="EMC-UAL-174-CD-237/2024"/>
        <s v="EMC-UAL-145-CD-245/2024"/>
        <s v="EMC-UAL-193-CD-246/2024"/>
        <s v="EMC-UAL-297-CD-260/2024"/>
        <s v="EMC-UAL-355-CD-266/2024"/>
        <s v="EMC-UAL-171-CD-268/2024"/>
        <s v="EMC-UAL-196-CD-271/2024"/>
        <s v="EMC-UAL-316-CD-278/2024"/>
        <s v="EMC-UAL-181-CD-290/2024"/>
        <s v="EMC-UAL-358-CD-292/2024"/>
        <s v="EMC-UAL-235-CD-2A/2024"/>
        <s v="EMC-UAL-170-CD-301/2024"/>
        <s v="EMC-UAL-357-CD-303/2024"/>
        <s v="EMC-UAL-367-CD-310/2024"/>
        <s v="EMC-UAL-263-CD-316/2024"/>
        <s v="EMC-UAL-264-CD-316/2024"/>
        <s v="EMC-UAL-192-CD-337/2024"/>
        <s v="EMC-UAL-226-CD-343/2024"/>
        <s v="EMC-UAL-233-CD-345/2024"/>
        <s v="EMC-UAL-107-CD-348/2024"/>
        <s v="EMC-UAL-185-CD-351/2024"/>
        <s v="EMC-UAL-159-CD-352/2024"/>
        <s v="EMC-UAL-158-CD-353/2024"/>
        <s v="CD-360"/>
        <s v="EMC-UAL-167-CD-373/2024"/>
        <s v="EMC-UAL-328-CD-375/2024"/>
        <s v="EMC-UAL-331-CD-376/2024"/>
        <s v="EMC-UAL-366-CD-376/2024"/>
        <s v="EMC-UAL-337-CD-376/2024"/>
        <s v="EMC-UAL-332-CD-378/2024"/>
        <s v="EMC-UAL-195-CD-390/2024"/>
        <s v="EMC-UAL-186-CD-392/2024"/>
        <s v="EMC-UAL-360-CD-400/2024"/>
        <s v="EMC-UAL-238-CD-409/2024"/>
        <s v="EMC-UAL-210-CD-410/2024"/>
        <s v="EMC-UAL-324-CD-419/2024"/>
        <s v="EMC-UAL-351-CD-427/2024"/>
        <s v="EMC-UAL-287-CD-430/2024"/>
        <s v="EMC-UAL-288-CD-430/2024"/>
        <s v="EMC-UAL-323-CD-431/2024"/>
        <s v="EMC-UAL-260-CD-433/2024"/>
        <s v="EMC-UAL-353-CD-436/2024"/>
        <s v="EMC-UAL-346-CD-441/2024"/>
        <s v="EMC-UAL-298-CD-443/2024"/>
        <s v="EMC-UAL-276-CD-445/2024"/>
        <s v="EMC-UAL-314-CD-471/2024"/>
        <s v="EMC-UAL-156-CD-472/2024"/>
        <s v="EMC-UAL-307-CD-475/2024"/>
        <s v="EMC-UAL-322-CD-492/2024"/>
        <s v="EMC-UAL-241-CD-526/2024"/>
        <s v="EMC-UAL-285-CD-531/2024"/>
        <s v="EMC-UAL-209-CD-564/2024"/>
        <s v="EMC-UAL-368-CD-566/2024"/>
        <s v="EMC-UAL-227-CD-573/2024"/>
        <s v="EMC-UAL-319-CD-582/2024"/>
        <s v="EMC-UAL-356-CD-586/2024"/>
        <s v="EMC-UAL-364-CD-592/2024"/>
        <s v="EMC-359-CD-600/2024"/>
        <s v="EMC-UAL-296-CD-84/2024"/>
        <s v="EMC-UAL-347-CM-16/2024"/>
        <n v="200" u="1"/>
      </sharedItems>
    </cacheField>
    <cacheField name="PROVEEDOR" numFmtId="0">
      <sharedItems containsBlank="1" containsMixedTypes="1" containsNumber="1" containsInteger="1" minValue="0" maxValue="0" count="99">
        <s v="RILUMAR PVS LTDA."/>
        <s v="EMPRESA MULTIDISCIPLINARIA VELJET S.R.L."/>
        <s v="ECOTEXTILBO S.R.L."/>
        <m/>
        <s v="EMPRESA CONSTRUCTORA &quot;PEÑA DE HOREB&quot; - MENDOZA CHOQUEHUANCA DAVID"/>
        <s v="ELECTRORED BOLIVIA SRL"/>
        <s v="COMPAÑÍA COMERCIALIZADORA DE MAQUINARIA PUNTOMAQ S.A."/>
        <s v="INTERQUIMICA INDUSTRIAL S.A."/>
        <s v="OXIHANS S.R.L."/>
        <s v="MONTLECONS - MONTAÑO LEDESMA JORGE"/>
        <s v="TRANSPORTADORA DE COMBUSTIBLES SAN-ZUR"/>
        <s v="CONTRUCTORA PAMPAHASI- ROGELIA TOLA LOPEZ DE MAMANI"/>
        <s v="NOSTER TEC - SERVICIOS TECNOLOGICOS, SOCIEDAD DE RESPONSABILIDAD LIMITADA"/>
        <s v="BECO INTERNACIONAL LTDA."/>
        <s v="TIDHEM - EDITH GONZALES PEÑA"/>
        <s v="INGENIERIA Y  SERVICIOS VALCESFRA - CESAR FRANKLIN VALENCIA AGUILAR"/>
        <s v="BRACK METALS S.R.L."/>
        <s v="MANUFACTURAS FUNDIDAS DE ACERO BOLIVIA S.R.L. (MAFABOL S.R.L.)"/>
        <s v="MARTHA JEANNETTE GUEVARA ROJAS DE GONZALES - &quot;M.G.R.&quot;"/>
        <s v="OSCAR GONZALO PACO VASQUEZ"/>
        <s v="INDUSTRIAS CMTR S.R.L."/>
        <s v="RUBEN LOPEZ CONDORI"/>
        <s v="MONOPOL LTDA"/>
        <s v="IMPORTADORA SHERBUC - JAQUELINE GEOVANA ARCE CLAROS"/>
        <s v="PLASTIFORTE S.R.L."/>
        <s v="ZULMA ROSARIO ARENAS CAHUANA - LUMINEX ELECTROCABLE"/>
        <s v="FERROCENTRO - ARMANDO VARGAS MEDINA"/>
        <s v="FERROCI-GONZALO CASTELO IGNACIO"/>
        <s v="FERRETERIA GONZALO- Gonzalo Jose  Pomarayme Pomarayme"/>
        <s v="IMPORTADORA ODRACIR S.R.L."/>
        <s v="SOCIEDAD COMERCIAL E INDUSTRIAL HANSA LTDA."/>
        <s v="MARTHA JEANNETTE GUEVARA ROJAS DE GONZALES-&quot;M.G.R.&quot;"/>
        <s v="CHIRI ROCK TOOLS SRL."/>
        <s v="MONTLECONS - MONTAÑO LEDEZMA JORGE"/>
        <s v="JONAS CALIZAYA VILLCA"/>
        <s v="GERMAN CHOQUE COLQUE"/>
        <s v="SUMICON S.R.L."/>
        <s v="RITA TORREZ CONDORI"/>
        <s v="DISTRIBUIDORA ZABDIAJ - CHOQUE CORI JAQUELIN"/>
        <s v="TOMAS GONZALES POMA"/>
        <s v="GUIMELTEC   Guido Ramon Gonzales  Alanez"/>
        <s v="GERMAN GONGORA CRUZ"/>
        <s v="INDUSTRIAS DEL CAUCHO APARRE &quot;ICA S.R.L.&quot;"/>
        <s v="ELECTRICAL PRODUCTS &amp; ENGINEERING LTDA"/>
        <s v="FINI LAGER S.A."/>
        <s v="GLAZTOR S.R.L."/>
        <s v="EPIROC BOLIVIA S.A. EQUIPOS Y SERVICIOS"/>
        <s v="ADVANCED AND APPLIED TECHNOLOGY S.R.L."/>
        <s v="SISYSO S.R.L."/>
        <s v="VERSATORX IMPORTACIONES Y REPRESENTACIONES LIMITADA"/>
        <s v="ALLPOLIURETANO S.R.L."/>
        <s v="IMPORTADORA NICHOLSON"/>
        <s v="CONFECCIONES &quot;FIMOA&quot; - ELENA HILDA ZARATE BARCO"/>
        <s v="MAQ-MAN SERVICIOS Y REPUESTOS - PAOLA LUICIANA MEDRANO PACHECO"/>
        <s v="ISI MUSTANG BOLIVIA S.R.L."/>
        <s v="PROCESOS &amp; INGENIERIA &quot;PI S.R.L.&quot;"/>
        <s v="CONSTRUCTORA CIVILNOV - EVERTH COPA SOZA"/>
        <s v="GEODATUM - GROVER MIRANDA MORALES"/>
        <s v="AYSÚ MEDIO AMBIENTE Y DESARROLLO SOTENIBLE S.R.L."/>
        <s v="M &amp; A  -  GALLARDO VARGAS MARCELO"/>
        <s v="HERGO LTDA"/>
        <s v="ELECTROMEC DAVALOS - BRAULIO DAVALOS GABRIEL"/>
        <s v="DISTRIBUIDORA ZABDIAJ"/>
        <s v="ASERRADERO ECONOMICO - JOSE FELIX QUIROGA VARGAS"/>
        <s v="FABIAN ESPINOZA UREÑA - ASERRADERO ESPINOZA"/>
        <s v="JUSTINA FLORENCIA INCA FLORES - MARUS"/>
        <s v="REVAIS S.R.L."/>
        <s v="IMPORTADORA NICHOLSON - VERONICA LESLY CHAVEZ VERASTEGUI"/>
        <s v="SUMINISTROS TECNICOS INDUSTRIALES Y SOLDADURA S.R.L."/>
        <s v="IMPORT-EXPORT &quot;LAS LOMAS LTDA&quot;"/>
        <s v="FERRETERIA COLUMBUS"/>
        <s v="GEOMYA - DELGADO RONCAL GUADALUPE JANNETH"/>
        <s v="&quot;MERTIND&quot; LTDA. MERCANTIL INDUSTRIAL LTDA."/>
        <s v="FUENTESCONS - VALENTIN FUENTES GAMBOA"/>
        <s v="MAQUINAS INDUSTRIALES ROLANDO VELASCO"/>
        <s v="PRODMETAL - CARLOS GARFIAS SOLIZ"/>
        <s v="COMERCIAL ANDY MAC - RENE LUIS CRISPIN ACHA"/>
        <s v="ATLAS COPCO BOLIVIA S.A. COMPRESORES, MAQUINARIA Y SERVICIOS"/>
        <s v="FERROCI - GONZALO CASTELO IGNACIO"/>
        <s v="FUNDICION KAISLER - ELIZABETH MONICA CHOQUE SANCHEZ"/>
        <s v="SERCOTEM SERVICIO COMERCIAL TECNICO MINERO - JUAN ANGEL PONTEJO VILLANUEVA"/>
        <s v="SOCIEDAD COMERCIAL LA LLAVE S.A."/>
        <s v="FINNING BOLIVIA S.A."/>
        <s v="VOLTEXBOLIVIA - OSCAR DAVID APURI VASQUEZ"/>
        <s v="MATELMECs - NESTOR CHACON CARDENAS"/>
        <s v="TRIFORCE INGENIERIA S.R.L."/>
        <s v="MAQ-MAN SERVICIOS Y REPUESTOS - PAOLA LUCIANA MEDRANO PACHECO"/>
        <s v="ENERGYTRON INGENIERIA S.R.L."/>
        <s v="DESMART LTDA"/>
        <s v="CALERAS COCHABAMBA - CALCO"/>
        <s v="ESTRUMJOR MULTISERVICIOS - JHONNY ROQUE MAMANI"/>
        <s v="ROBERTO LEON CONSTRUCCIONES - ROBERTO LUIS LEON LUNA"/>
        <s v="PRECISUR - VICENTE CLAURE BUTRON"/>
        <s v="APLICACIONES TECNOLOGICAS SRL."/>
        <s v="SEGMIN - COPA POCOMANI TOMAS GONZALO"/>
        <s v="WET CHEMICAL BOLIVIA SRL"/>
        <s v="MOLYREYS EMPRESA CONSTRUCTORA MOLINAS REYES S.R.L."/>
        <s v="ISOCAL BOLIVIA"/>
        <n v="0" u="1"/>
      </sharedItems>
    </cacheField>
    <cacheField name="FECHA OC" numFmtId="0">
      <sharedItems containsDate="1" containsBlank="1" containsMixedTypes="1" minDate="2024-05-13T00:00:00" maxDate="2024-11-30T00:00:00" count="26">
        <d v="2024-11-14T00:00:00"/>
        <m/>
        <d v="2024-08-05T00:00:00"/>
        <d v="2024-06-07T00:00:00"/>
        <s v="25/10/2024"/>
        <d v="2024-09-02T00:00:00"/>
        <d v="2024-10-31T00:00:00"/>
        <d v="2024-11-20T00:00:00"/>
        <d v="2024-10-22T00:00:00"/>
        <d v="2024-10-28T00:00:00"/>
        <d v="2024-11-18T00:00:00"/>
        <d v="2024-11-29T00:00:00"/>
        <d v="2024-08-01T00:00:00"/>
        <d v="2024-08-30T00:00:00"/>
        <s v="13/11/2024"/>
        <d v="2024-09-20T00:00:00"/>
        <d v="2024-11-19T00:00:00"/>
        <d v="2024-11-15T00:00:00"/>
        <d v="2024-09-13T00:00:00"/>
        <d v="2024-09-25T00:00:00"/>
        <s v="18/10/2024"/>
        <d v="2024-08-08T00:00:00"/>
        <d v="2024-10-25T00:00:00"/>
        <d v="2024-11-01T00:00:00"/>
        <d v="2024-10-11T00:00:00" u="1"/>
        <d v="2024-05-13T00:00:00" u="1"/>
      </sharedItems>
    </cacheField>
    <cacheField name="COND.PAGO" numFmtId="0">
      <sharedItems containsString="0" containsBlank="1" containsNumber="1" containsInteger="1" minValue="30" maxValue="30"/>
    </cacheField>
    <cacheField name="T/ENTREGA" numFmtId="0">
      <sharedItems containsString="0" containsBlank="1" containsNumber="1" containsInteger="1" minValue="1" maxValue="365" count="75">
        <n v="5"/>
        <n v="10"/>
        <n v="15"/>
        <m/>
        <n v="87"/>
        <n v="3"/>
        <n v="365"/>
        <n v="25"/>
        <n v="40"/>
        <n v="44"/>
        <n v="35"/>
        <n v="45"/>
        <n v="30"/>
        <n v="20"/>
        <n v="60"/>
        <n v="62"/>
        <n v="120"/>
        <n v="90"/>
        <n v="155"/>
        <n v="130"/>
        <n v="7"/>
        <n v="12"/>
        <n v="108"/>
        <n v="180"/>
        <n v="27"/>
        <n v="63"/>
        <n v="21"/>
        <n v="6"/>
        <n v="150"/>
        <n v="14"/>
        <n v="4"/>
        <n v="54"/>
        <n v="98"/>
        <n v="74"/>
        <n v="55"/>
        <n v="65"/>
        <n v="19"/>
        <n v="100" u="1"/>
        <n v="13" u="1"/>
        <n v="330" u="1"/>
        <n v="38" u="1"/>
        <n v="230" u="1"/>
        <n v="320" u="1"/>
        <n v="70" u="1"/>
        <n v="2" u="1"/>
        <n v="310" u="1"/>
        <n v="220" u="1"/>
        <n v="17" u="1"/>
        <n v="82" u="1"/>
        <n v="50" u="1"/>
        <n v="300" u="1"/>
        <n v="18" u="1"/>
        <n v="290" u="1"/>
        <n v="33" u="1"/>
        <n v="160" u="1"/>
        <n v="210" u="1"/>
        <n v="280" u="1"/>
        <n v="1" u="1"/>
        <n v="8" u="1"/>
        <n v="110" u="1"/>
        <n v="9" u="1"/>
        <n v="200" u="1"/>
        <n v="250" u="1"/>
        <n v="344" u="1"/>
        <n v="260" u="1"/>
        <n v="145" u="1"/>
        <n v="318" u="1"/>
        <n v="28" u="1"/>
        <n v="126" u="1"/>
        <n v="80" u="1"/>
        <n v="105" u="1"/>
        <n v="350" u="1"/>
        <n v="140" u="1"/>
        <n v="190" u="1"/>
        <n v="295" u="1"/>
      </sharedItems>
    </cacheField>
    <cacheField name="CAL/HAB" numFmtId="0">
      <sharedItems containsNonDate="0" containsString="0" containsBlank="1"/>
    </cacheField>
    <cacheField name="FECHA DE COTIZACION" numFmtId="14">
      <sharedItems containsDate="1" containsBlank="1" containsMixedTypes="1" minDate="2022-10-12T00:00:00" maxDate="2024-12-17T00:00:00" count="209">
        <d v="2024-10-11T00:00:00"/>
        <d v="2024-05-28T00:00:00"/>
        <d v="2024-11-06T00:00:00"/>
        <m/>
        <d v="2024-08-01T00:00:00"/>
        <d v="2024-04-11T00:00:00"/>
        <d v="2024-04-09T00:00:00"/>
        <d v="2024-04-08T00:00:00"/>
        <d v="2024-12-16T00:00:00"/>
        <d v="2024-05-02T00:00:00"/>
        <d v="2024-06-10T00:00:00"/>
        <d v="2024-09-16T00:00:00"/>
        <d v="2024-07-12T00:00:00"/>
        <d v="2024-06-17T00:00:00"/>
        <d v="2024-04-03T00:00:00"/>
        <d v="2024-09-30T00:00:00"/>
        <d v="2024-08-20T00:00:00"/>
        <d v="2024-04-05T00:00:00"/>
        <d v="2024-05-07T00:00:00"/>
        <d v="2024-10-15T00:00:00"/>
        <d v="2024-05-14T00:00:00"/>
        <d v="2024-05-23T00:00:00"/>
        <d v="2024-04-23T00:00:00"/>
        <d v="2024-04-25T00:00:00"/>
        <d v="2024-04-24T00:00:00"/>
        <d v="2024-03-28T00:00:00"/>
        <d v="2024-05-27T00:00:00"/>
        <d v="2024-10-07T00:00:00"/>
        <d v="2024-08-07T00:00:00"/>
        <d v="2024-05-29T00:00:00"/>
        <d v="2024-07-30T00:00:00"/>
        <d v="2024-09-27T00:00:00"/>
        <d v="2024-08-27T00:00:00"/>
        <d v="2024-09-25T00:00:00"/>
        <d v="2024-09-21T00:00:00"/>
        <d v="2024-05-15T00:00:00"/>
        <d v="2024-10-03T00:00:00"/>
        <d v="2024-10-14T00:00:00"/>
        <d v="2024-07-08T00:00:00"/>
        <d v="2024-08-19T00:00:00"/>
        <d v="2024-07-15T00:00:00"/>
        <d v="2024-10-09T00:00:00"/>
        <d v="2024-04-10T00:00:00"/>
        <d v="2024-06-24T00:00:00"/>
        <d v="2024-06-28T00:00:00"/>
        <d v="2024-04-01T00:00:00"/>
        <d v="2024-05-17T00:00:00"/>
        <d v="2024-04-12T00:00:00"/>
        <d v="2024-04-22T00:00:00"/>
        <d v="2024-04-19T00:00:00"/>
        <d v="2024-07-23T00:00:00"/>
        <d v="2024-10-17T00:00:00"/>
        <d v="2024-10-04T00:00:00"/>
        <d v="2024-06-14T00:00:00"/>
        <d v="2024-10-08T00:00:00"/>
        <d v="2024-10-16T00:00:00"/>
        <d v="2024-04-04T00:00:00"/>
        <d v="2024-10-21T00:00:00"/>
        <d v="2024-08-28T00:00:00"/>
        <d v="2024-08-02T00:00:00"/>
        <d v="2024-06-11T00:00:00"/>
        <d v="2024-07-04T00:00:00"/>
        <d v="2024-07-02T00:00:00"/>
        <d v="2024-08-08T00:00:00"/>
        <d v="2024-09-26T00:00:00"/>
        <d v="2024-08-21T00:00:00"/>
        <d v="2024-09-24T00:00:00"/>
        <s v="29/072024"/>
        <d v="2024-05-22T00:00:00"/>
        <d v="2024-04-18T00:00:00"/>
        <d v="2024-05-21T00:00:00"/>
        <d v="2024-06-06T00:00:00"/>
        <d v="2024-07-25T00:00:00"/>
        <d v="2024-07-22T00:00:00"/>
        <d v="2024-07-16T00:00:00"/>
        <d v="2024-06-18T00:00:00"/>
        <d v="2024-12-10T00:00:00"/>
        <d v="2024-07-17T00:00:00"/>
        <d v="2024-06-26T00:00:00"/>
        <d v="2024-07-01T00:00:00"/>
        <d v="2024-09-07T00:00:00"/>
        <d v="2024-09-18T00:00:00"/>
        <d v="2024-03-25T00:00:00"/>
        <d v="2024-03-19T00:00:00"/>
        <d v="2024-05-13T00:00:00"/>
        <d v="2023-08-22T00:00:00" u="1"/>
        <d v="2023-12-04T00:00:00" u="1"/>
        <d v="2023-06-05T00:00:00" u="1"/>
        <d v="2023-09-27T00:00:00" u="1"/>
        <d v="2023-03-28T00:00:00" u="1"/>
        <d v="2023-07-10T00:00:00" u="1"/>
        <d v="2023-09-01T00:00:00" u="1"/>
        <d v="2023-03-02T00:00:00" u="1"/>
        <d v="2023-06-24T00:00:00" u="1"/>
        <d v="2023-10-06T00:00:00" u="1"/>
        <d v="2022-11-30T00:00:00" u="1"/>
        <d v="2023-03-21T00:00:00" u="1"/>
        <d v="2024-03-21T00:00:00" u="1"/>
        <d v="2023-05-31T00:00:00" u="1"/>
        <d v="2023-09-13T00:00:00" u="1"/>
        <d v="2023-05-05T00:00:00" u="1"/>
        <d v="2024-03-14T00:00:00" u="1"/>
        <d v="2023-05-24T00:00:00" u="1"/>
        <d v="2024-02-28T00:00:00" u="1"/>
        <d v="2023-01-16T00:00:00" u="1"/>
        <d v="2023-10-11T00:00:00" u="1"/>
        <d v="2023-04-12T00:00:00" u="1"/>
        <d v="2023-09-25T00:00:00" u="1"/>
        <d v="2023-05-17T00:00:00" u="1"/>
        <d v="2023-08-13T00:00:00" u="1"/>
        <d v="2023-10-04T00:00:00" u="1"/>
        <d v="2022-11-28T00:00:00" u="1"/>
        <d v="2023-10-23T00:00:00" u="1"/>
        <d v="2023-12-14T00:00:00" u="1"/>
        <d v="2023-04-24T00:00:00" u="1"/>
        <d v="2023-06-15T00:00:00" u="1"/>
        <d v="2023-02-07T00:00:00" u="1"/>
        <d v="2023-05-29T00:00:00" u="1"/>
        <d v="2023-07-20T00:00:00" u="1"/>
        <d v="2023-05-03T00:00:00" u="1"/>
        <d v="2023-08-25T00:00:00" u="1"/>
        <d v="2023-04-17T00:00:00" u="1"/>
        <d v="2024-03-12T00:00:00" u="1"/>
        <d v="2023-05-22T00:00:00" u="1"/>
        <d v="2023-09-04T00:00:00" u="1"/>
        <d v="2024-02-26T00:00:00" u="1"/>
        <d v="2023-04-10T00:00:00" u="1"/>
        <d v="2023-06-01T00:00:00" u="1"/>
        <d v="2024-03-05T00:00:00" u="1"/>
        <d v="2023-03-24T00:00:00" u="1"/>
        <d v="2024-02-19T00:00:00" u="1"/>
        <d v="2022-12-12T00:00:00" u="1"/>
        <d v="2023-11-07T00:00:00" u="1"/>
        <d v="2023-03-17T00:00:00" u="1"/>
        <d v="2023-05-08T00:00:00" u="1"/>
        <d v="2023-08-30T00:00:00" u="1"/>
        <d v="2023-08-23T00:00:00" u="1"/>
        <d v="2023-06-06T00:00:00" u="1"/>
        <d v="2023-09-28T00:00:00" u="1"/>
        <d v="2023-07-11T00:00:00" u="1"/>
        <d v="2023-08-16T00:00:00" u="1"/>
        <d v="2023-03-22T00:00:00" u="1"/>
        <d v="2023-04-27T00:00:00" u="1"/>
        <d v="2023-08-09T00:00:00" u="1"/>
        <d v="2023-09-14T00:00:00" u="1"/>
        <d v="2023-03-15T00:00:00" u="1"/>
        <d v="2023-10-19T00:00:00" u="1"/>
        <d v="2023-08-02T00:00:00" u="1"/>
        <d v="2024-01-24T00:00:00" u="1"/>
        <d v="2022-10-12T00:00:00" u="1"/>
        <d v="2023-05-25T00:00:00" u="1"/>
        <d v="2024-02-29T00:00:00" u="1"/>
        <d v="2023-10-12T00:00:00" u="1"/>
        <d v="2023-09-26T00:00:00" u="1"/>
        <d v="2024-03-08T00:00:00" u="1"/>
        <d v="2023-03-27T00:00:00" u="1"/>
        <d v="2023-06-23T00:00:00" u="1"/>
        <d v="2023-08-14T00:00:00" u="1"/>
        <d v="2024-03-27T00:00:00" u="1"/>
        <d v="2023-02-15T00:00:00" u="1"/>
        <d v="2023-04-06T00:00:00" u="1"/>
        <d v="2024-03-01T00:00:00" u="1"/>
        <d v="2022-11-29T00:00:00" u="1"/>
        <d v="2023-03-20T00:00:00" u="1"/>
        <d v="2024-02-15T00:00:00" u="1"/>
        <d v="2023-04-25T00:00:00" u="1"/>
        <d v="2024-01-29T00:00:00" u="1"/>
        <d v="2023-02-08T00:00:00" u="1"/>
        <d v="2023-07-21T00:00:00" u="1"/>
        <d v="2023-09-12T00:00:00" u="1"/>
        <d v="2023-02-27T00:00:00" u="1"/>
        <d v="2023-04-18T00:00:00" u="1"/>
        <d v="2023-05-23T00:00:00" u="1"/>
        <d v="2024-02-27T00:00:00" u="1"/>
        <d v="2023-03-06T00:00:00" u="1"/>
        <d v="2023-08-19T00:00:00" u="1"/>
        <d v="2023-10-10T00:00:00" u="1"/>
        <d v="2023-04-11T00:00:00" u="1"/>
        <d v="2023-06-02T00:00:00" u="1"/>
        <d v="2024-01-15T00:00:00" u="1"/>
        <d v="2024-03-06T00:00:00" u="1"/>
        <d v="2023-05-16T00:00:00" u="1"/>
        <d v="2023-01-27T00:00:00" u="1"/>
        <d v="2023-08-31T00:00:00" u="1"/>
        <d v="2023-06-14T00:00:00" u="1"/>
        <d v="2023-11-01T00:00:00" u="1"/>
        <d v="2023-05-02T00:00:00" u="1"/>
        <d v="2023-08-24T00:00:00" u="1"/>
        <d v="2023-12-06T00:00:00" u="1"/>
        <d v="2023-09-29T00:00:00" u="1"/>
        <d v="2024-12-06T00:00:00" u="1"/>
        <d v="2023-07-12T00:00:00" u="1"/>
        <d v="2024-02-25T00:00:00" u="1"/>
        <d v="2023-06-26T00:00:00" u="1"/>
        <d v="2023-08-17T00:00:00" u="1"/>
        <d v="2023-07-31T00:00:00" u="1"/>
        <d v="2024-03-04T00:00:00" u="1"/>
        <d v="2023-03-23T00:00:00" u="1"/>
        <d v="2023-04-28T00:00:00" u="1"/>
        <d v="2023-06-19T00:00:00" u="1"/>
        <d v="2023-07-24T00:00:00" u="1"/>
        <d v="2023-01-25T00:00:00" u="1"/>
        <d v="2023-03-16T00:00:00" u="1"/>
        <d v="2023-08-29T00:00:00" u="1"/>
        <d v="2023-10-20T00:00:00" u="1"/>
        <d v="2024-04-02T00:00:00" u="1"/>
        <d v="2023-04-21T00:00:00" u="1"/>
        <d v="2023-06-12T00:00:00" u="1"/>
        <d v="2023-08-03T00:00:00" u="1"/>
      </sharedItems>
    </cacheField>
    <cacheField name="FECHA DE CONFIRMACION" numFmtId="0">
      <sharedItems containsDate="1" containsBlank="1" containsMixedTypes="1" minDate="2024-03-27T00:00:00" maxDate="2024-12-07T00:00:00" count="107">
        <s v="19/11/2024"/>
        <s v="01/07/2024"/>
        <s v="26/11/2024"/>
        <m/>
        <s v="18/09/2024"/>
        <s v="02/05/2024"/>
        <s v="14/05/2024"/>
        <s v="09/05/2024"/>
        <s v="20/06/2024"/>
        <s v="15/07/2024"/>
        <s v="06/11/2024"/>
        <s v="09/08/2024"/>
        <s v="12/07/2024"/>
        <s v="18/10/2024"/>
        <s v="22/10/2024"/>
        <s v="25/10/2024"/>
        <s v="28/10/2024"/>
        <s v="15/09/2024"/>
        <s v="18/06/2024"/>
        <s v="14/06/2024"/>
        <s v="22/11/2024"/>
        <s v="26/06/2024"/>
        <s v="28/06/2024"/>
        <s v="06/05/2024"/>
        <s v="29/07/2024"/>
        <s v="02/09/2024"/>
        <s v="03/07/2024"/>
        <s v="12/09/2024"/>
        <s v="06/09/2024"/>
        <s v="29/11/2024"/>
        <s v="10/07/2024"/>
        <s v="08/11/2024"/>
        <s v="25/06/2024"/>
        <s v="09/12/2024"/>
        <s v="22/08/2024"/>
        <s v="13/06/2024"/>
        <s v="04/12/2024"/>
        <s v="23/12/2024"/>
        <s v="04/11/2024"/>
        <s v="24/09/2024"/>
        <s v="20/11/2024"/>
        <s v="31/05/2024"/>
        <s v="12/08/2024"/>
        <s v="10/05/2024"/>
        <s v="26/04/2024"/>
        <s v="02/07/2024"/>
        <s v="08/07/2024"/>
        <s v="10/06/2024"/>
        <s v="17/05/2024"/>
        <s v="12/11/2024"/>
        <s v="16/08/2024"/>
        <s v="04/10/2024"/>
        <s v="07/06/2024"/>
        <s v="14/11/2024"/>
        <s v="15/11/2024"/>
        <s v="20/12/2024"/>
        <s v="18/11/2024"/>
        <s v="29/10/2024"/>
        <s v="08/05/2024"/>
        <s v="17/10/2024"/>
        <s v="16/10/2024"/>
        <s v="26/08/2024"/>
        <s v="16/09/2024"/>
        <s v="01/08/2024"/>
        <s v="24/07/2024"/>
        <s v="25/07/2024"/>
        <s v="13/11/2024"/>
        <s v="25/11/2024"/>
        <s v="30/10/2024"/>
        <s v="23/10/2024"/>
        <s v="27/09/2024"/>
        <s v="17/07/2024"/>
        <s v="15/05/2024"/>
        <s v="05/11/2024"/>
        <s v="18/07/2024"/>
        <s v="19/09/2024"/>
        <d v="2024-12-06T00:00:00"/>
        <s v="19/07/2024"/>
        <s v="13/08/2024"/>
        <d v="2024-12-04T00:00:00"/>
        <s v="11/12/2024"/>
        <s v="18/12/2024"/>
        <s v="06/12/2024"/>
        <s v="09/06/2024"/>
        <s v="01/11/2024"/>
        <s v="30/07/2024" u="1"/>
        <s v="14/02/2024" u="1"/>
        <s v="05/09/2024" u="1"/>
        <s v="25/01/2024" u="1"/>
        <s v="02/04/2024" u="1"/>
        <s v="22/03/2024" u="1"/>
        <s v="04/04/2024" u="1"/>
        <s v="26/03/2024" u="1"/>
        <s v="08/03/2024" u="1"/>
        <s v="02/02/2024" u="1"/>
        <s v="08/02/2023" u="1"/>
        <d v="2024-03-27T00:00:00" u="1"/>
        <s v="26/01/2024" u="1"/>
        <s v="08/02/2024" u="1"/>
        <s v="17/01/2024" u="1"/>
        <s v="03/04/2024" u="1"/>
        <s v="19/01/2024" u="1"/>
        <s v="27/03/2024" u="1"/>
        <s v="14/03/2024" u="1"/>
        <s v="21/02/2024" u="1"/>
        <s v="05/03/2024" u="1"/>
        <s v="17/06/2024" u="1"/>
      </sharedItems>
    </cacheField>
    <cacheField name="LUGAR ENTREGA" numFmtId="0">
      <sharedItems/>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MixedTypes="1" containsNumber="1" containsInteger="1" minValue="0" maxValue="0" count="158">
        <s v="CLQ-24-ANPE-3/2024 ADQUISICIÓN DE MATERIAL DE ESCRITORIO"/>
        <s v="CLQ-24-ANPE-37/2024 ADQUISICIÓN DE ANTICONGELANTE"/>
        <s v="CLQ-24-ANPE-46/2024 ADQUISICIÓN DE PRENDAS DE VESTIR (GORRAS, GUARDAPOLVOS) PARA EL PERSONAL DE LA EMPRESA MINERA COLQUIRI"/>
        <s v="CLQ-25-CD-10/2025 ADQUISICIÓN DE MATERIAL DE VIDRIO Y OTROS"/>
        <s v="CLQ-24-CD-107/2024 CONSTRUCCIÓN MEJORAS OBRAS DE CAPTACIÓN Y ALMACENAMIENTO DE AGUA - MAMUTA"/>
        <s v="CLQ-24-CD-109/2024 ADQUISICIÓN DE MATERIAL ELÉCTRICO PARA LÍNEAS Y SUBESTACIÓN ELÉCTRICA"/>
        <s v="CLQ-24-CD-110/2024 ADQUISICION DE REPUESTOS PARA CARGADORES FRONTALES"/>
        <s v="CLQ-24-CD-111/2024 ADQUISICION DE BROCAS TE-CX 1x10 2206735 PARA ROTOMARTILLO HILTI TE 6-A36"/>
        <s v="CLQ-25-CD-12/2024/2025 ADQUISICIÓN DE &quot;GASES INDUSTRIALES Y DE LABORATORIO&quot; (OXIGENO, NITROGENO, ACETILENO, OXIDO NITROSO, ARGON)"/>
        <s v="CLQ-24-CD-128/2024 MANTENIMIENTO DE INMUEBLE (Almacén, Garaje Incalacaya, Pía Pía y Centro de Salud)"/>
        <s v="CLQ-25-CD-13/2025 SERVICIO DE TRANSPORTE DE COMBUSTIBLE GESTIÓN 2025"/>
        <s v="CLQ-24-CD-130/2024 REFACCION OFICINA ADQUISICIONES (SOLO MANO DE OBRA)"/>
        <s v="CLQ-24-CD-131/2024 CONSTRUCCIÓN TANQUE DE ALMACENAMIENTO DE AGUA NIV-535-LINEA 70 (SOLO MANO DE OBRA)"/>
        <s v="CLQ-24-CD-146/2024 ADQUISICIÓN DE CUBETAS PARA ANALISIS DE MUESTRAS ANALIZADOR FRX"/>
        <s v="CLQ-24-CD-148/2024 ADQUISICIÓN DE REPUESTOS PARA EQUIPO ESPECTROFOTOMETRO DE ABSORCIÓN ATOMICA"/>
        <s v="CLQ-25-CD-15/2025 ADQUISICIÓN DE MANGUERAS HIDRAULICAS DE ALTA PRESIÓN"/>
        <s v="CLQ-24-CD-153/2024 ADQUISICIÓN DE ADHESIVOS, PINTURAS Y LIMPIACONTACTOS PARA TALLERES DE MANTENIMIENTO"/>
        <s v="CLQ-24-CD-157/2024 ADQUISICIÓN DE AUTOCONTRAIBLE, CONECTORES Y ACCESORIOS PARA TALLER ELECTRICO"/>
        <s v="CLQ-24-CD-170/2024 ADQUISICION DE PLACAS RANURADAS (CAMA) PARA TAMBOR WINCHE MITSUBISHI DEL CUADRO SAN JOSE DE LA EMPRESA MINERA COLQUIRI (MODALIDAD DE CONTRATACION DIRECTA)"/>
        <s v="CLQ-24-CD-171/2024 ADQUISICION DE REPUESTOS PARA WINCHE MITSUBISHI DEL CUADRO SAN JOSE"/>
        <s v="CLQ-24-CD-175/2024 SERVICIO DE MANTENIMIENTO DEL WINCHE DE LA RAMPA SAN JUANILLO"/>
        <s v="CLQ-24-CD-176/2024 ADQUISICIÓN DE REPUESTOS PARA VEHICULO LIVIANO DE GARAJES"/>
        <s v="CLQ-24-CD-177/2024 ADQUISICIÓN DE REPUESTOS PARA VOLQUETE FAW"/>
        <s v="CLQ-24-CD-180/2024 ADQUISICIÓN DE REPUESTOS PARA EL SISTEMA ELECTRICO DE WINCHES MINA"/>
        <s v="CLQ-24-CD-188/2024 SERVICIO DE TRASLADO CARGA MINERALIZADA INTERNO"/>
        <s v="CLQ-24-CD-189/2024 SERVICIO DE ALQUILER DE EQUIPO PESADO"/>
        <s v="CLQ-24-CD-192/2024 ADQUISICIÓN DE PINTURAS DE DIFERENTES COLORES"/>
        <s v="CLQ-24-CD-217/2024 ADQUISICION DE MATERIAL DE SEGURIDAD PARA TRABAJO EN ALTURA "/>
        <s v="CLQ-24-CD-233/2024 ADQUISICIÓN DE ACCESORIOS HDPE DE DIFERENTES MEDIDAS"/>
        <s v="CLQ-24-CD-233-A/2024 SERVICIOS DE MANTENIMIENTO MECANIZADO DE CATALINA Y PIÑON DE MECANISMO TH DE ZINC"/>
        <s v="CLQ-24-CD-237/2024 ADQUISICIÓN DE TUBERIAS Y ACCESORIOS FG."/>
        <s v="CLQ-24-CD-245/2024 ADQUISICION DE BROCA MECANICA Y RODAMIENTO PARA CARRO MINERO V40"/>
        <s v="CLQ-24-CD-246/2024 ADQUISICIÓN DE MOTOSIERRAS NEUMATICAS Y A GASOLINA"/>
        <s v="CLQ-24-CD-251/2024 ADQUISICIÓN DE BARRENOS INTEGRALES"/>
        <s v="CLQ-24-CD-254/2024 ADQUISICION DE MADERA DE CONSTRUCCION (VIGAS DE MADERA, TABLONES)"/>
        <s v="CLQ-24-CD-255/2024 ADQUISICIÓN DE CARPINTERIA DE MADERA"/>
        <s v="CLQ-24-CD-257/2024 ADQUISICIÓN DE BLOQUES PREFABRICADOS DE HORMIGON (CON RESISTENCIA A LA COMPRESIÓN MAYOR A 110 KG/CM2)"/>
        <s v="CLQ-24-CD-260/2024 CONSTRUCCIÓN BAÑOS GEOLOGIA (SOLO MANO DE OBRA)"/>
        <s v="CLQ-24-CD-261/2024 ADQUISICION DE GEOMEMBRANA HDPE (2,0mm)"/>
        <s v="CLQ-24-CD-262/2024 ADQUISICIÓN DE AUTO RESCATADOR"/>
        <s v="CLQ-24-CD-264/2024 ADQUISICIÓN DE GRIFERIA"/>
        <s v="CLQ-24-CD-266/2024 ADQUISICIÓN DE PRODUCTOS METALICOS"/>
        <s v="CLQ-24-CD-268/2024 ADQUISICIÓN DE TERMOTANQUE ELECTRICO INDUSTRIAL"/>
        <s v="CLQ-24-CD-271/2024 CONSTRUCCIÓN BAÑOS LIBRU LIBRUNI SOLO MANO DE OBRA"/>
        <s v="CLQ-24-CD-278/2024 ADQUISICION DE MATERIAL DE GOMA PARA MAESTRANZA"/>
        <s v="CLQ-24-CD-290/2024 ADQUISICIÓN DE CONTACTORES TRIFASICOS EN VACIO DE MEDIA TENSIÓN, CONTACTORES DE RESISTENCIA Y CONTROL DE GIRO PARA WINCHES MINA DE LA EMPRESA MINERA COLQUIRI"/>
        <s v="CLQ-24-CD-292/2024 ADQUISICIÓN DE CORREAS DE DIFERENTES MEDIDAS PARA EQUIPOS DE BAJO PERFIL"/>
        <s v="CLQ-24-CD-2A/2024 ADQUISICIÓN DE 1200 BOLSAS DE CEMENTO PORTLAND IP-40 PARA LA GESTION 2024 (REQUERIMIENTO DE ACUERDO A SOLICITUD POR LOTES DE CEMENTO)"/>
        <s v="CLQ-24-CD-2A/2024 ADQUISICIÓN DE 4700 BOLSAS DE CEMENTO PORTLAND IP-40 PARA LA GESTION 2024 (REQUERIMIENTO DE ACUERDO A SOLICITUD POR LOTES DE CEMENTO)"/>
        <s v="CLQ-24-CD-301/2024 ADQUISICIÓN DE REPUESTOS PARA EQUIPO DE BAJO PERFIL"/>
        <s v="CLQ-24-CD-303/2024 ADQUISICION ACCESORIOS PARA EQUIPOS DE SOLDADURA"/>
        <s v="CLQ-24-CD-304/2024 ADQUISICIÓN DE CABLE DE ACERO DE 7/8&quot; PARA WINCHE DE LA RAMPA SAN JUANILLO DE LA EMPRESA MINERA COLQUIRI"/>
        <s v="CLQ-24-CD-310/2024 ADQUISICION DE EXTINTORES"/>
        <s v="CLQ-24-CD-314/2024 ADQUISICION DE MATERIAL ABRASIVO PARA TALLERES MECANICOS"/>
        <s v="CLQ-24-CD-315/2024 ADQUISICIÓN  DE EQUIPOS DE POSICIONAMIENTO Y MEDICIÓN PARA WINCHE"/>
        <s v="CLQ-24-CD-316/2024 ADQUISICIÓN DE GOMA EN PLANCHA PARA SKIP DEL WINCHE CUADRO VICTORIA"/>
        <s v="CLQ-24-CD-316-A/2024 ADQUISICIÓN DE EXTRACTORES DE DIFERENTES CAPACIDADES PARA TALLER ELECTRICO Y WINCHES"/>
        <s v="CLQ-24-CD-321/2024 ADQUISICIÓN DE TANQUES DE AGUA SUPER-REFORZADO TRICAPA"/>
        <s v="CLQ-24-CD-332/2024 ADQUISICION DE REFRIGERANTE ANTICONGELANTE PARA EQUIPOS TRUCKLES"/>
        <s v="CLQ-24-CD-337/2024 ADQUISICION DE GRAPAS (ECLISES) PARA MALLA DE VIBRADORAS"/>
        <s v="CLQ-24-CD-338/2024 ADQUISICIÓN DE ACCESORIOS PARA TUBERIAS"/>
        <s v="CLQ-24-CD-341/2024 ADQUISICIÓN DE CHALECO DE ALTA VISIBILIDAD"/>
        <s v="CLQ-24-CD-343/2024 ADQUISICIÓN DE REPUESTOS PARA CLASIFICADOR HELICOIDAL DE Sn"/>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351/2024 SERVICIO DE ALQUILER DE CISTERNA DE RIEGO - MODALIDAD DE CONTRATACION DIRECTA"/>
        <s v="CLQ-24-CD-352/2024 SERVICIO DE CONSULTORIA PARA ESTUDIOS TECNICOS DE BATIMETRIA DE DIQUE DE COLAS"/>
        <s v="CLQ-24-CD-353/2024 SERVICIO DE CONSULTORIA PARA IDENTIFICACIÓN DE TRATAMIENTOS DE PRE POTABILIZACIÓN DE AGUA DE CONSUMO"/>
        <s v="CLQ-24-CD-355/2024 ADQUISICION DE MADERA PARA CARPINTERIA"/>
        <s v="CLQ-24-CD-356/2024 ADQUISICION DE CONTENEDORES DE RESIDUOS SOLIDOS"/>
        <s v="CLQ-24-CD-357/2024 ADQUISICION DE MATERIAL DE IMPRESIÓN EN PLOTTER"/>
        <s v="CLQ-24-CD-360/2024 ADQUISICION DE AMOLADORAS Y TALADROS"/>
        <s v="CLQ-24-CD-365/2024 CAPACITACIÓN EN REBOBINADO Y CALCULO DE INDUCIDOS PARA TALLER ELECTRICO"/>
        <s v="CLQ-24-CD-373/2024 ADQUISICIÓN DE ARTEFACTOS SANITARIOS"/>
        <s v="CLQ-24-CD-375/2024 MANTENIMIENTO Y REPARACIÓN DE AREAS SANITARIAS (SOLO MANO DE OBRA)"/>
        <s v="CLQ-24-CD-376/2024 ADQUISICIÓN DE MADERA ALMENDRILLO Y EUCALIPTO"/>
        <s v="CLQ-24-CD-378/2024 ADQUISICION DE FUENTES DE ALIMENTACION AC/DC PARA EL TALLER ELECTRICO DE LA EMPRESA MINERA COLQUIRI (MODALIDAD DE CONTRATACION DIRECTA)"/>
        <s v="CLQ-24-CD-380/2024 ADQUISICION DE BATERIA PARA EQUIPO SOKIA ESTACION TOTAL"/>
        <s v="CLQ-24-CD-383/2024 ADQUISICIÓN DE WINCHE MINERO DE 2 TON"/>
        <s v="CLQ-24-CD-387/2024 ADQUISICIÓN DE PLANCHAS DE ACERO ANTIDESGASTE PARA MAESTRANZA MINA"/>
        <s v="CLQ-24-CD-390/2024 ADQUISICIÓN DE FIERRO CORRUGADO DE CONSTRUCCIÓN"/>
        <s v="CLQ-24-CD-392/2024 ADQUISICIÓN DE PERNOS DE DIFERENTES MEDIDAS"/>
        <s v="CLQ-24-CD-395/2024 ADQUISICIÓN DE PIEDRAS DE TUNGSTENO"/>
        <s v="CLQ-24-CD-397/2024 ADQUISICION DE MATERIAL ELECTRICO PARA EMC"/>
        <s v="CLQ-24-CD-398/2024 ADQUISICION DE ESCALERAS DE MADERA, TABLAS DE MADERA Y 2 TIPOS DE TARUGO DE MADERA"/>
        <s v="CLQ-24-CD-400/2024 ADQUISICIÓN DE QUINCALLERIA"/>
        <s v="CLQ-24-CD-403/2024 ADQUISICIÓN DE CATEADORES STWING-USA, LAPIZ IMAN RAYADOR, BRUJULA TIPO BRUNTON, BRUJULA COLGANTE PARA MINA, REGLILLAS DE MAPEO, MAPEADORES, LUPA PARA GEOLOGO, MINI TRIPODE DE ALUMINIO Y TRIPODE DE ALUMINIO"/>
        <s v="CLQ-24-CD-405/2024 ADQUISICIÓN DE PINTURA LATEX 18 Lts BLANCO, PINTURA EN AEROSOL COLOR BLANCO, ROJO, AMARILLO Y NEGRO"/>
        <s v="CLQ-24-CD-409/2024 INSTALACIÓN DE ESTACIÓN DE BOMBEO-OCAVI (SOLO MANO DE OBRA)"/>
        <s v="CLQ-24-CD-410/2024 CONSTRUCCIÓN ESTRUCTURAS MINERAS ( TAZA DE BOMBEO N-600, TALLER DE MANTENIMIENTO N-405 - INTERIOR MINA (Solo Mano de Obra)"/>
        <s v="CLQ-24-CD-412/2024 ADQUISICIÓN DE MÁQUINAS DE COSTURA PORTÁTILES PARA TELA DE FILTRADO"/>
        <s v="CLQ-24-CD-415/2024 ADQUISICIÓN DE MATERIAL ELECTRICO"/>
        <s v="CLQ-24-CD-417/2024 ADQUISICIÓN DE PRODUCTOS METALICOS DISCO PARA PULVERIZADOR, MUELAS PARA CHANCADORA Y OTROS"/>
        <s v="CLQ-24-CD-418/2024 SERVICIO DE CALIBRACIÓN DE EQUIPOS E INSTRUMENTOS"/>
        <s v="CLQ-24-CD-419/2024 SERVICIO DE MANTENIMIENTO COMPRESOR ATLAS COPCO GA500"/>
        <s v="CLQ-24-CD-424/2024 SERVICIO DE REPARACIÓN TORNO HORIZONTAL"/>
        <s v="CLQ-24-CD-427/2024 ADQUISICIÓN DE PERNOS Y ARANDELAS"/>
        <s v="CLQ-24-CD-428/2024 ADQUISICION DE ELECTRODOS PARA SOLDADURA SMAW "/>
        <s v="CLQ-24-CD-429/2024 ADQUISICIÓN DE MOTOR DE ARRANQUE, ALTERNADOR Y GRUPO ECM PARA PALA FRONTAL CAT 950H DE GARAJES DE LA EMPRESA MINERA COLQUIRI"/>
        <s v="CLQ-24-CD-430/2024 ADQUISICION DE PORTA ESCOBILLAS DE LOCOMOTORA ELECTRICAS A TROLLEY DE LA EMPRESA MINERA COLQUIRI (MODALIDAD DE CONTRATACION DIRECTA)"/>
        <s v="CLQ-24-CD-431/2024 ADQUISICIÓN DE MALLA OLIMPICA GALVANIZADA"/>
        <s v="CLQ-24-CD-433/2024 ADQUISICIÓN DE PRECINTOS Y ACCESORIOS ELECTRICOS PARA TALLER ELECTRICO"/>
        <s v="CLQ-24-CD-433-A/2024 ADQUISICIÓN DE ALINEADORES DE POLEAS"/>
        <s v="CLQ-24-CD-435/2024 ADQUISICIÓN DE MATERIAL PRIMEROS AUXILIOS"/>
        <s v="CLQ-24-CD-436-2024 ADQUISICIÓN DE HERRAMIENTAS MENORES"/>
        <s v="CLQ-24-CD-440/2024 ADQUISICIÓN DE PINTURA AL OLEO"/>
        <s v="CLQ-24-CD-440-A/2024 ADQUISICION DE ROPA DE SEGURIDAD INDUSTRIAL (CHALECO SALVAVIDAS)"/>
        <s v="CLQ-24-CD-441/2024 ADQUISICION DE TABLEROS ELECTRICOS DE ARRANQUE PARA TALLER ELECTRICO DE LA EMPRESA MINERA COLQUIRI ( MODALIDAD DE CONTRATACION DIRECTA)"/>
        <s v="CLQ-24-CD-443/2024 ADQUISICIÓN DE VALVULAS DE ACERO INOXIDABLE Y ACCESORIOS"/>
        <s v="CLQ-24-CD-445/2024 ADQUISICIÓN DE REPUESTOS PARA CARGADOR FRONTAL CAT 950H DE GARAJES DE LA EMPRESA MINERA COLQUIRI"/>
        <s v="CLQ-24-CD-450/2024 ADQUISICION DE TRANSFORMADOR TRIFASICO DE 500 KVA PARA INTERIOR MINA"/>
        <s v="CLQ-24-CD-452/2024 ADQUISICIÓN DE ANALIZADOR DE VIBRACIONES PARA LA SECCIÓN DE MANTENIMIENTO"/>
        <s v="CLQ-24-CD-454/2024 SERVICIO DE MANTENIMIENTO DE COMPRESORAS"/>
        <s v="CLQ-24-CD-455/2024 SERVICIO DE MANTENIMIENTO Y REPARACION DE MUESTREADORES"/>
        <s v="CLQ-24-CD-457/2024 ADQUISICIÓN DE TV MONITORES PARA CIRCUITO CERRADO DE VIDEO EN LOS WINCHES DE INTERIOR MINA"/>
        <s v="CLQ-24-CD-471/2024 ADQUISICION DE PORTA RODAMIENTOS"/>
        <s v="CLQ-24-CD-472/2024 ADQUISICIÓN DE FUENTE DE ALIMENTACIÓN, MÓDULOS DE COMUNICACIÓN Y ACCESORIOS PARA PLC"/>
        <s v="CLQ-24-CD-474/2024 ADQUISICIÓN DE ESTUCO (HECHO A LEÑA)"/>
        <s v="CLQ-24-CD-475/2024 ADQUISICIÓN DE LADRILLO DE 6H ESTANDAR PARA TRABAJOS DE EJECUCIÓN DIRECTA"/>
        <s v="CLQ-24-CD-476/2024 ADQUISICIÓN DE ACCESORIO DE SEGURIDAD PARA MOVILIDADES"/>
        <s v="CLQ-24-CD-477/2024 ADQUISICIÓN DE BOTIQUIN"/>
        <s v="CLQ-24-CD-484/2024 SERVICIO DE MANTENIMIENTO EXCAVADORA MARCA VOLVO MODELO: EC210BLC"/>
        <s v="CLQ-24-CD-487/2024 ADQUISICIÓN DE TUBO PVC Y SUPERTUBO PEAD DE 25 MM"/>
        <s v="CLQ-24-CD-490/2024 SERVICIOS DE REPARACIÓN Y MANTENIMIENTO DE CAMIÓN GRUA "/>
        <s v="CLQ-24-CD-492/2024 ADQUISICIÓN DE BARRA EXTENSIBLE R-32 Y BROCA DE 51 mm"/>
        <s v="CLQ-24-CD-499/2024 ADQUISICIÓN DE HERRAMIENTAS ELECTRICAS"/>
        <s v="CLQ-24-CD-502/2024 ADQUISICIÓN DE HERRAMIENTAS MENORES"/>
        <s v="CLQ-24-CD-507/2024 ADQUISICIÓN DE ESCALERAS DE ALUMINIO TIPO TIJERA"/>
        <s v="CLQ-24-CD-513/2024 ADQUISICIÓN DE EQUIPOS DE SOLDADURA Y DE APOYO A MAESTRANZA"/>
        <s v="CLQ-24-CD-514/2024 ADQUISICION DE MATERIALES AISLANTES PARA BOBINADO DE INDUCIDO DE LOCOMOTORA MINA DE LA EMPRESA MINERA COLQUIRI (MODALIDAD DE CONTRATACION DIRECTA)"/>
        <s v="CLQ-24-CD-524/2024 ADQUISICION DE LUMINARIAS LED PARA EL TALLER ELECTRICO DE LA EMPRESA MINERA COLQUIRI (MODALIDAD DE CONTRATACION DIRECTA)"/>
        <s v="CLQ-24-CD-525/2024 ADQUISICIÓN DE ALAMBRES DE COBRE ESMALTADO Y AISLANTES PARA TALLER ELECTRICO"/>
        <s v="CLQ-24-CD-526/2024 ADQUISICIÓN DE LUMINARIAS LED TIPO FAROL DE 48W PARA SCOOPTRAM, VOLQUETE Y LOCOMOTORAS DE LA EMPRESA MINERA COLQUIRI"/>
        <s v="CLQ-24-CD-531/2024 CONSTRUCCIÓN BAÑO ANITA (SOLO MANO DE OBRA)"/>
        <s v="CLQ-24-CD-546/2024 ADQUISICION DE HIDROXIDO DE CALCIO"/>
        <s v="CLQ-24-CD-564/2024 ADQUISICIÓN DE CARPINTERIA METALICA (CASILLEROS - LOCKERS METALICOS INDUSTRIALES, BANCOS, MAMPARAS)"/>
        <s v="CLQ-24-CD-566/2024 SERVICIO DE FABRICACION DE CARPINTERIA METALICA - MINA"/>
        <s v="CLQ-24-CD-573/2024 SERVICIO DE MANTENIMIENTO Y CALIBRACIÓN DE BALANZA"/>
        <s v="CLQ-24-CD-582/2024 MANTENIMIENTO Y REPARACIÓN LABORATORIO QUIMICO (SAN JUANILLO)"/>
        <s v="CLQ-24-CD-583/2024 ADQUISICIÓN DE ELECTRODO 7018 - 4MM"/>
        <s v="CLQ-24-CD-584/2024 SERVICIO DE ALQUILER DE EQUIPO PESADO PARA APERTURA DE CAMINO MIRAFLORES"/>
        <s v="CLQ-24-CD-586/2024 ADQUISICIÓN DE SOLDADORA DE GEOMENBRANA"/>
        <s v="CLQ-24-CD-588/2024 ADQUISICION DE CADENAS TIPO ORUGA Y ACCESORIOS"/>
        <s v="CLQ-24-CD-592/2024 ADQUISICION DE CARPINTERIA METALICA - LIBRU LIBRUNI, ANITA (BAÑOS)"/>
        <s v="CLQ-24-CD-600/2024 SERVICIO DE CALIBRACIÓN DE EQUIPOS"/>
        <s v="CLQ-25-CD-8/2025 ADQUISICIÓN DE REACTIVOS QUIMICOS GESTIÓN 2025"/>
        <s v="CLQ-24-CD-84/2024 ADQUISICIÓN DE DETECTOR DE GAS CON CONTROL REMOTO PARA MEDIR HCN GAS (K-G60)"/>
        <s v="CLQ-25-CD-9/2025 ADQUISICIÓN DE PRODUCTOS METALICOS Y OTROS RECURRENTE"/>
        <s v="CLQ-24-CM-12/2024 ADQUISICIÓN DE KIT ANTIDERRAME DE ACEITES Y LUBRICANTES"/>
        <s v="CLQ-24-CM-13/2024 ADQUISICIÓN DE PAPEL PH MODALIDAD CONTRATACIÓN MENOR"/>
        <s v="CLQ-24-CM-14/2024 ADQUISICIÓN DE INSUMOS DE LIMPIEZA DE TANQUE Y PISINAS"/>
        <s v="CLQ-24-CM-14A/2024 SERVICIO DE ALQUILER DE MAQUINARIA PESADA PARA LA EJECUCION DE OBRA: APERTURA DE CAMINO VECINAL EN LA COMUNIDAD DE HAMPATURI"/>
        <s v="CLQ-24-CM-15/2024 ADQUISICIÓN DE PAPELERIA CUADERNOS Y OTROS"/>
        <s v="CLQ-24-CM-16/2024 ADQUISICIÓN DE LIBROS Y NORMAS"/>
        <s v="CLQ-25-CM-7/2025 CONSULTORIA POR PRODUCTO PARA ADMINISTRACIÓN DE SEGUROS GESTIÓN 2025 Y ASESORAMIENTO EN CONTRATACIÓN DE SEGUROS GESTIÓN 2026"/>
        <n v="0"/>
      </sharedItems>
    </cacheField>
    <cacheField name="CITE OC" numFmtId="0">
      <sharedItems containsBlank="1" containsMixedTypes="1" containsNumber="1" containsInteger="1" minValue="0" maxValue="0"/>
    </cacheField>
    <cacheField name="PP OC" numFmtId="0">
      <sharedItems containsSemiMixedTypes="0" containsString="0" containsNumber="1" containsInteger="1" minValue="0" maxValue="43700"/>
    </cacheField>
    <cacheField name="NUM" numFmtId="0">
      <sharedItems containsSemiMixedTypes="0" containsString="0" containsNumber="1" containsInteger="1" minValue="0" maxValue="48" count="49">
        <n v="1"/>
        <n v="0"/>
        <n v="34" u="1"/>
        <n v="13" u="1"/>
        <n v="36" u="1"/>
        <n v="38" u="1"/>
        <n v="5" u="1"/>
        <n v="14" u="1"/>
        <n v="40" u="1"/>
        <n v="42" u="1"/>
        <n v="15" u="1"/>
        <n v="44" u="1"/>
        <n v="2" u="1"/>
        <n v="46" u="1"/>
        <n v="6" u="1"/>
        <n v="16" u="1"/>
        <n v="48" u="1"/>
        <n v="17" u="1"/>
        <n v="18" u="1"/>
        <n v="19" u="1"/>
        <n v="7" u="1"/>
        <n v="20" u="1"/>
        <n v="33" u="1"/>
        <n v="21" u="1"/>
        <n v="35" u="1"/>
        <n v="22" u="1"/>
        <n v="37" u="1"/>
        <n v="23" u="1"/>
        <n v="3" u="1"/>
        <n v="8" u="1"/>
        <n v="39" u="1"/>
        <n v="24" u="1"/>
        <n v="41" u="1"/>
        <n v="25" u="1"/>
        <n v="9" u="1"/>
        <n v="43" u="1"/>
        <n v="26" u="1"/>
        <n v="45" u="1"/>
        <n v="27" u="1"/>
        <n v="10" u="1"/>
        <n v="47" u="1"/>
        <n v="28" u="1"/>
        <n v="29" u="1"/>
        <n v="11" u="1"/>
        <n v="30" u="1"/>
        <n v="31" u="1"/>
        <n v="4" u="1"/>
        <n v="12" u="1"/>
        <n v="32" u="1"/>
      </sharedItems>
    </cacheField>
    <cacheField name="DESCRIPCION OC" numFmtId="0">
      <sharedItems containsBlank="1" count="521" longText="1">
        <s v=" "/>
        <m/>
        <s v="BROCAS TE-CX 1x10 2206735 PARA ROTOMARTILLO HILTI TE 6-A36 "/>
        <s v="ADHESIVO SILICONA P/ALTA TEMPERATURA "/>
        <s v="AUTOCONTRAIBLE, CONECTORES Y ACCESORIOS PARA TALLER ELECTRICO "/>
        <s v="SERVICIO DE ALQUILER DE EQUIPO PESADO ALQUILER DE EXCAVADORA SOBRE ORUGAS"/>
        <s v="RODAMIENTO DE RODILLO CONICO PARA TRABAJOS PESADOS, ASSEMBLY COMPLETE 390/3920 TIMKEN USA PARA CARRO MINERO TIPO V40 "/>
        <s v="6742-01-4540 ELEMENTO ACEITE "/>
        <s v="TABLERO DE ARRANQUE PARA CENTRO DE CONTROL DE MOTORES (MCC) "/>
        <s v="SERVICIO DE CONSULTORIA POR PRODUCTO, PARA ESTUDIOS TECNICOS DE BATIMETRIA DE DIQUE DE COLAS "/>
        <s v="PERNOS "/>
        <s v="ESCALERA DE MADERA "/>
        <s v="PAPEL PH "/>
        <s v="DETERGENTE "/>
        <s v="SERVICIO DE ALQUILER DE MAQUINARIA PESADO APERTURA DE CAMINO VECINAL EN LA COMUNIDAD DE HAMPATURI"/>
        <s v="AUXILIAR ADMINISTRATIVO «ADQUISICIONES» " u="1"/>
        <s v="SPLIT SET 1.5” 39.5 MM_x000a_LARGO=1.80 M +0/-10 MM. C/ PLACA ABOV. 150*150*4MM " u="1"/>
        <s v="Disco de corte 4.1/2&quot; x 1/16&quot; (tipo galleta) " u="1"/>
        <s v="PLATO TRASERO WARMAN 3x2 " u="1"/>
        <s v="BOLT HEXAGONAL 1-1/4&quot;UNC2Ax7.5&quot;/4.75&quot;-ASME B18.2.1-GR5- UNPLTD (REEMPLAZA A NO. DE PARTE 15-_x000a_123) " u="1"/>
        <s v="ITEM# 157 SLEEVE, SPACER, BOMBA GOULDS 3355 " u="1"/>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u="1"/>
        <s v="BEARING No DE PARTE 5580 0906 51 " u="1"/>
        <s v="AGREGADOS (Arena, Gravilla) " u="1"/>
        <s v="POLY-MET LIFTER BAR CF-210- 338-425-30-02-A3 " u="1"/>
        <s v="CYLINDER LINER " u="1"/>
        <s v="ITEM # 383 MECHANICAL SEAL, BOMBA GOULDS 3355 " u="1"/>
        <s v="LOCK RING No DE PARTE 4779-3 " u="1"/>
        <s v="PLATO TRASERO WARMAN 4x3 " u="1"/>
        <s v="BOLT HEXAGONAL 1-1/4&quot;-7UNC2Ax16.5&quot;/3.5&quot;-ASME_x000a_B18.2.1-GR5- UNPLTD (REMPLAZA A 15-114) " u="1"/>
        <s v="Machos de roscar manual 1&quot; NC " u="1"/>
        <s v="COOLANT COOLER " u="1"/>
        <s v="BOLT HEXAGONAL 1-1/4&quot;-7UNC2Ax19&quot;/4.75&quot;-ASME_x000a_B18.2.1-GR5- UNPLTD (REEMPLAZA A NO. DE PARTE ZX11303002) " u="1"/>
        <s v="714-07-28713 CARTUCHO " u="1"/>
        <s v="COOLING FAN " u="1"/>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TRANSFORMADOR DE POTENCIA TRIFASICO DE 500KVA 6600/440 VAC " u="1"/>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u="1"/>
        <s v="REVESTIMIENTO LADO PRENSA " u="1"/>
        <s v="ESCOBA " u="1"/>
        <s v="PORTA RODAMIENTO - WARMAN 4X3 D-AH " u="1"/>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u="1"/>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u="1"/>
        <s v="SEAL KIT NUMERO DE PARTE 5537 5513 00 " u="1"/>
        <s v="OBRAS MENORES (Interior Mina)  " u="1"/>
        <s v="TABLAS DE MADERA MARA (2’’X6’’X10’) " u="1"/>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u="1"/>
        <s v="BEARING No DE PARTE 5580 0906 52 " u="1"/>
        <s v="LOCK RINGNo DE PARTE 5728-2016-56 " u="1"/>
        <s v="Electrodo E6013 Ø = 3,25 mm (1/8&quot;) " u="1"/>
        <s v="ACEITE SUPER PENETRANTE MULTIUSO WD-40, 311 GR. " u="1"/>
        <s v=" PORTA ESCOBILLA PARA LOCOMOTORA BEV 7TN (DEBE INCLUIR 2 ESCOBILLAS DE CARBON 40% Y GRAFITO 60%)" u="1"/>
        <s v="POLY-MET LIFTER BAR CF-210- 250-225-10-67A3-X " u="1"/>
        <s v="ANTI SANDING SEALER 80x80- 31.75-15 " u="1"/>
        <s v="CUP WASHER 100/80/33-23 " u="1"/>
        <s v="PINTURA ANTICORROSIVA COLOR AMARILLO " u="1"/>
        <s v="Contenedor urbano tapa doble verde y base resistente a sustancias quimicas " u="1"/>
        <s v="OXIGENO INDUSTRIAL _x000a_ " u="1"/>
        <s v="BEARING, PIN Y BUSHING PARA SCOOPTRAM ST2G " u="1"/>
        <s v="Tubería PVC esquema grueso 1/2&quot; " u="1"/>
        <s v="IMPULSOR " u="1"/>
        <s v=" TIEMPO DE ENTREGA : 15 DIAS DESPUES DE LA NOTIFICACION" u="1"/>
        <s v="ITEM# 126 SLEEVE, SHAFT, BOMBA GOULDS 3355 " u="1"/>
        <s v="BREATHER NUMERO DE PARTE 5537 5455 00 " u="1"/>
        <s v="  " u="1"/>
        <s v="CLAMP BLOCK F ESPECIAL X 95MM " u="1"/>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u="1"/>
        <s v="BOMBA DE LUBRICACION SERIE: 10593935 MOD: H 32 " u="1"/>
        <s v="PLANCHA ANTIABRASIVA 3/8&quot;(10mm) 2X1 mtr " u="1"/>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Ecalera de Madera Long. 5.00 m _x000a_- Madera sin deformaciones, sin rajaduras_x000a_- respetando plano de construccion propio de Empresa Minera Colquiri " u="1"/>
        <s v="Ecalera de Madera Long. 5.50 m _x000a_- Madera sin deformaciones, sin rajaduras_x000a_- respetando plano de construccion propio de Empresa Minera Colquiri " u="1"/>
        <s v="Machos de roscar manual M8 x 1,25 " u="1"/>
        <s v="HYDRAUL. OIL COOLER " u="1"/>
        <s v="Codos de 90° PVC 1&quot; " u="1"/>
        <s v="Codos de 90° PVC 2&quot; " u="1"/>
        <s v="MALLA DE POLIURETANO DE 60&quot; X 46&quot; X 1&quot; ABERTURA DE 1/2&quot; X 1/2&quot; CON GANCHOS METALICOS INOXIDALES DE LOS LATERALES, CABLE DE ACERO INOXIDABLE EN LA PARTE CENTRAL Y TRASLAPE " u="1"/>
        <s v="MALLA DE POLIURETANO DE 60&quot; X 46&quot; X 1&quot; ABERTURA DE 1/4&quot; X 1/4&quot; CON GANCHOS METALICOS INOXIDALES DE LOS LATERALES, CABLE DE ACERO INOXIDABLE EN LA PARTE CENTRAL Y TRASLAPE " u="1"/>
        <s v="MALLA DE POLIURETANO DE 60&quot; X 46&quot; X 1&quot; ABERTURA DE 3/4&quot; X 3/4&quot; CON GANCHOS METALICOS INOXIDALES DE LOS LATERALES, CABLE DE ACERO INOXIDABLE EN LA PARTE CENTRAL Y TRASLAPE " u="1"/>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RIM COMPLETE FOR DUMPER DUX DT-12 No DE PARTE 4779 _x0009_Plazo de entrega: 100 días calendario_x000a__x0009_Se considera el menor tiempo de entrega _x000a__x0009_Lugar de entrega: Almacenes de la Empresa Minera Colquiri._x000a__x0009_Debe presentar garantía: Mínima de 1 año" u="1"/>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DHESIVO LA GOTITA " u="1"/>
        <s v="LUBRICANTES " u="1"/>
        <s v="Madera Eucalipto Labrada 6&quot; * 3&quot; * 10'_x000a_- Eucalipto de color blanco _x000a_- Sin deformaciones, sin rajaduras " u="1"/>
        <s v="CINTA VULCANIZANTE DE HULE AUTOFUSIONABLE 3/4&quot; X 9,10 M, 3M SCOTCH-23 " u="1"/>
        <s v="56D-15-19311 COLADOR " u="1"/>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u="1"/>
        <s v="Tubería PVC esquema grueso 1,1/2&quot; " u="1"/>
        <s v="EA504074043 CARTUCHO " u="1"/>
        <s v="TURBOCHARGER " u="1"/>
        <s v="SEAL KIT NUMERO DE PARTE 5537 8123 00 " u="1"/>
        <s v="CHARGE AIR COOLER " u="1"/>
        <s v="FILTRO DE ACEITE DE MOTOR (SCOOP ST2G - CUMMINS) " u="1"/>
        <s v="TARUGO DE MADERA TIPO 1 " u="1"/>
        <s v="Tubería PVC esquema grueso 3/4&quot; " u="1"/>
        <s v="                                                  " u="1"/>
        <s v="42N62-15470 ELEMENTO " u="1"/>
        <s v="ELECTRODO E7018 - AWS A5.1 Ø = 2,40 mm (3/32’’) " u="1"/>
        <s v="SEAL KIT NUMERO DE PARTE 5537 8124 00 " u="1"/>
        <s v="GEOMEMBRANA HDPE DE ALTA DENSIDAD_x000a_ESPESOR: 2,0 mm_x000a_ANCHO 7m_x000a_LARGO: 100 metros TIEMPO DE ENTREGA: 15 DIAS CALENDARIO_x000a_LUGAR DE ENTREGA EMPRESA MINERA COLQUIRI" u="1"/>
        <s v="GEOMENBRANA HDPE DE ALTA DENSIDAD_x000a_ESPESOR: 2,0 mm_x000a_ANCHO 7m_x000a_LARGO: 100 metros TIEMPO DE ENTREGA: 15 DIAS CALENDARIO_x000a_LUGAR DE ENTREGA EMPRESA MINERA COLQUIRI" u="1"/>
        <s v="CARTRIDGE NUMERO DE PARTE 5540 1692 00 " u="1"/>
        <s v="CONTROLLER " u="1"/>
        <s v="Soluciones de Calibración de equipo Multiparámetro_x000a_Buffer pH4_x000a_Buffer pH7_x000a_Buffer pH10_x000a_Estándar Conductividad (1000μsiemen/cm)_x000a_De preferencia:_x000a_Marca: YSI_x000a_Procedencia: USA " u="1"/>
        <s v="FILTRO DE ACEITE DE TRANSMISION (SCOOP ST2G - CUMMINS, DEUTZ) " u="1"/>
        <s v="SEAL KIT NUMERO DE PARTE 5537 8125 00 " u="1"/>
        <s v="ELECTRODO DE ALUMINIO 1/8’ Al-Si 5 (alcord) TIEMPO DE ENTREGA : 10 DIAS CALENDARIO_x000a_LUGAR DE ENTREGA: LA ENTREGA DEBE SER EN ALMACENES DE LA E.M.C_x000a_VALIDEZ DE LA COTIZACION: MINIMA DE 60 DIAS CALENDARIO" u="1"/>
        <s v="remaches de 8 " u="1"/>
        <s v="ACEITE PARA MANDO FINALES HIPOIDAL MECANICO (SYZZ AXO 80CN) (SAE 85W 140) " u="1"/>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u="1"/>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LIFTER BAR SF-210-180-600-30-02 " u="1"/>
        <s v="MADERA ALMENDRILLO  (NEGRO O ROJO) 5.¾&quot; X 3.¾&quot; X 15' , MADERA DE LA MEJOR CALIDAD CORTADA AL MILIMETRO, MADERA FRESCA, MADERA CEPILLADA, PARA ARMADO DE CUADROS EN INTERIOR MINA " u="1"/>
        <s v="MADERA ALMENDRILLO 8&quot; X 8&quot; X 10', ALMENDRILLO NEGRO, MADERA DE LA MEJOR CALIDAD CORTADA AL MILIMETRO, MADERA FRESCA, MADERA CEPILLADA,  " u="1"/>
        <s v="MADERA ALMENDRILLO 8&quot; X 8&quot; X 12', ALMENDRILLO NEGRO, MADERA DE LA MEJOR CALIDAD CORTADA AL MILIMETRO, MADERA FRESCA, MADERA CEPILLADA,  " u="1"/>
        <s v="MADERA ALMENDRILLO 8&quot; X 8&quot; X 20', ALMENDRILLO NEGRO, MADERA DE LA MEJOR CALIDAD CORTADA AL MILIMETRO, MADERA FRESCA, MADERA CEPILLADA,  " u="1"/>
        <s v="TARUGO DE MADERA TIPO 2 " u="1"/>
        <s v="Rodamiento oscilante de rodillos a rótula 22314 E " u="1"/>
        <s v="EXTINTORES ABC " u="1"/>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FOTOCÉLULA ELECTRÓNICO_x000a_Tensión de Nominal: 220 VAC._x000a_Potencia Activa: 1000W_x000a_Potencia Aparente: 1800VA_x000a_Grado de protección: IP65 " u="1"/>
        <s v="Cuerda de nylon  de 1/2”_x000a_- Especificar longitud de los rollos_x000a_- Color azul._x000a_- Resistencia a la ruptura 7650 Kg-Fuerza " u="1"/>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u="1"/>
        <s v="Válvula de paso PVC 2&quot; " u="1"/>
        <s v="Broca HSS 5 - 10 % cobalto Ø=1.1/8&quot; cabo reducido a 1/2&quot; " u="1"/>
        <s v="Broca HSS 5 - 10 % cobalto Ø=11/16&quot; cabo reducido a 1/2&quot; " u="1"/>
        <s v="MATERIAL DE IMPRESIÓN EN PLOTTER " u="1"/>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u="1"/>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u="1"/>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u="1"/>
        <s v="DISCO SUCCION " u="1"/>
        <s v="PAPEL AISLANTE NOMEX " u="1"/>
        <s v="BATERIA BDC 70  " u="1"/>
        <s v="MOUNTING FOOT " u="1"/>
        <s v="Inserto de carburo de tungsteno (widia) forma triangular 1&quot; x 1/4&quot; " u="1"/>
        <s v=" MALETAS METALICAS " u="1"/>
        <s v="EXPULSOR LADO POLEA " u="1"/>
        <s v="ADHESIVO POXIPOLINA " u="1"/>
        <s v="CHARGE AIR PIPE " u="1"/>
        <s v="CARCAZA INFERIOR " u="1"/>
        <s v="Electrodo E312-16 - AWS A5.4-92 Ø = 3,25 mm (1/8&quot;) para acero inox " u="1"/>
        <s v="O‐SEAL " u="1"/>
        <s v="VALVE GUIDE " u="1"/>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BASE " u="1"/>
        <s v="MANGUERA DE GOMA DE 1&quot; PARA AIRE_x000a_PRESION DE TRABAJO 300 PSI_x000a_2 LONAS_x000a_ROLLOS DE 100 M._x000a_DE ALTO IMPACTO PARA USO EN MINERIA SUBTERRANEA " u="1"/>
        <s v="VALVE SEAT INSERT " u="1"/>
        <s v="Porcelanato - Gres porcelánico (Color blanco, Eledra Grigio) PARED, MATE, CLASE AAA rectificado " u="1"/>
        <s v="Porcelanato - Gres porcelánico (Color blanco, Eledra Grigio). PISO, MATE, CLASE AAA rectificado " u="1"/>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u="1"/>
        <s v="203-01-K1280 EA504073234 FILTRO " u="1"/>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O ‐ SEAL " u="1"/>
        <s v="Rodamiento cónico 749 " u="1"/>
        <s v="BOMBA DE LUBRICACION SERIE: 1672029 MOD: K 32 " u="1"/>
        <s v="clavos de  4&quot; " u="1"/>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u="1"/>
        <s v="ACEITE HIDRAULICO HO 46 (DE 205 ó 208 LTRS.) (SYZZ-46CN) " u="1"/>
        <s v="GRASA PARA EQUIPO PESADO preferente MOBILUX EP2 (CODIGO 111675)  DE 180 a 208 Kg " u="1"/>
        <s v="600-319-3610 CARTUCHO " u="1"/>
        <s v="FILTRO DE ACEITE DE HIDRAULICO (MT DUX DT12) " u="1"/>
        <s v="RELIEF VALVE NUMERO DE PARTE 5540 4823 00 " u="1"/>
        <s v="Hidroxido de calcio " u="1"/>
        <s v="CONSULTOR EN LINEA PARA SECRETARIA DE BIBLIOTECA " u="1"/>
        <s v="Electrodo E-Cu Sn-A Ø=1/8&quot; " u="1"/>
        <s v="TABLA DE MADERA " u="1"/>
        <s v="FILTRO HIDRAULICO DE ALTA PRESION (SCOOP ST2G) " u="1"/>
        <s v="Válvula de paso PVC 1,1/2&quot; " u="1"/>
        <s v="FILTRO DE COMBUSTIBLE (SCOOP ST2G, MT DUX DT12 - DEUTZ) " u="1"/>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THERMOSTAT " u="1"/>
        <s v="Cuchilla de acero con cobalto 1/8&quot; x 1/8&quot; x 5&quot; " u="1"/>
        <s v="SEAL KIT NUMERO DE PARTE5537 8122 00 " u="1"/>
        <s v="Cuchilla de acero con cobalto 3/4&quot; x 1/8&quot; x 6&quot; " u="1"/>
        <s v="Cuchilla de acero con cobalto 3/8&quot; x 3/8&quot; x 6&quot; " u="1"/>
        <s v="ROT SHAFT LIP SEAL " u="1"/>
        <s v="Durmiente de Eucalipto 6&quot; * 4&quot; * 4'_x000a_- Eucalipto de color blanco_x000a_- madera fresca de la mejor calidad_x000a_- sin deformaciones y respetando las medidas _x000a_- Sin rajaduras " u="1"/>
        <s v="Durmiente de Eucalipto 6&quot; * 4&quot; * 5'_x000a_- Eucalipto de color blanco_x000a_- madera fresca de la mejor calidad_x000a_- sin deformaciones y respetando las medidas _x000a_- Sin rajaduras " u="1"/>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u="1"/>
        <s v="POLY-MET LIFTER BAR DF 210- 300-365-0/24-02A3 " u="1"/>
        <s v="POLY-MET LIFTER BAR DF 210- 300-630-0/24-02A3 " u="1"/>
        <s v="CODO DE IMPACTO EN POLIURETANO  Ø EXT. 183,5 mm. X Ø INT. 162 mm. X ALTURA 368 mm. SH-A = 80/83 " u="1"/>
        <s v="RIM COLLAR No DE PARTE 5728-2016-55 " u="1"/>
        <s v="BROCA MECANICA HSS DE 1/2&quot; PARA METAL " u="1"/>
        <s v="RADIATOR ANTIGUO DEUTZ (SISTEMA COMPLETO) N° PARTE ANTERIOR 111175 " u="1"/>
        <s v="EXPULSOR LADO IMPULSOR " u="1"/>
        <s v="Rodamiento rígido de bolas 6307-C3 " u="1"/>
        <s v="Tubería galvanizada de 1/2&quot;X 6 m " u="1"/>
        <s v="FILTRO DE ADMISION SECUNDARIO (MT - DUX DT12) " u="1"/>
        <s v="FILTRO HIDRAULICO P/SIST. TRAMS (MT DUX DT12) " u="1"/>
        <s v="FUEL INJECT PUMP " u="1"/>
        <s v="Unión patente PVC 3/4&quot; " u="1"/>
        <s v="ACEITE EP 320 (DE 205 ó 208 LTRS.)  " u="1"/>
        <s v="EMULNOR 1 1/8&quot; X 16&quot; " u="1"/>
        <s v="CODO DE IMPACTO EN POLIURETANO  Ø EXT. 105 mm. X Ø INT. 91 mm. X_x000a_LARGO 210 mm. SH-A = 80/83 " u="1"/>
        <s v="ITEM# 122 SHAFT, BOMBA GOULDS 3355 " u="1"/>
        <s v="SEAL KIT NUMERO DE PARTE5540 1693 00  " u="1"/>
        <s v="RUBBER SEALER 80-32-14 (REMPLAZA A ZX11140943) " u="1"/>
        <s v="ACEITE DE TRANSMISION ATF DIII AUTM 33,7 CST. A 40° (DE 205 ó 208 LTRS.)  " u="1"/>
        <s v="remaches de 14 " u="1"/>
        <s v="MOCHILAS ESCOLARES  " u="1"/>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u="1"/>
        <s v="Callapo Partido 6&quot; a 7&quot; * 10'_x000a_- madera fresca de la mejor calidad_x000a_- sin deformaciones y respetando las medidas    " u="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u="1"/>
        <s v="Plancha de acero de 1/32&quot;X2X1 metros " u="1"/>
        <s v="Inserto de carburo de tungsteno (widia) forma cuadrada 3/4&quot; x 3/16&quot; " u="1"/>
        <s v="FUENTE DE ALIMENTACION ENTRADA 100-240 VAC SALIDA 24 VDC / 20 A " u="1"/>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CHALECO SALVAVIDA " u="1"/>
        <s v="Conector permanente para manguera 3/4'' recto 12U-612                                                                                                               Tamaño: ¾”, _x000a_Accesorio de manguera hidráulica_x000a_Rotula hembra JIC 37_x000a_Longitud 3.86 in_x000a_Tamaño de hilo 1. 1/16-12_x000a_Material: Acero al carbono_x000a_Revestimiento Zinc_x000a_Cromo trivalente acabado " u="1"/>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BOLT HEXAGONAL 1-1/4&quot;-7UNC2Ax17.5&quot;/4&quot;-ASME_x000a_B18.2.1-GR5- UNPLTD " u="1"/>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SEGMENTO PARA TROMMEL DE DESCARGA CIEGO EN POLIURETANO 420_x000a_mm X 350 mm (abert. De 1/4&quot; X 1.1/4&quot;. " u="1"/>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SUPPORT " u="1"/>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TABLAS DE MADERA SEMIDURA ROJA, SECCION 12’’ x 1’’, L=3.0 m TIEMPO DE ENTREGA : 15 DIAS DESPUES DE LA NOTIFICACION" u="1"/>
        <s v="clavos de  1/2&quot; " u="1"/>
        <s v="SERVICIO DE ALIMENTACION RANCHO 1  " u="1"/>
        <s v="Electrodo E7018 - AWS A5.1 Ø = 6,30 mm (1/4&quot;) " u="1"/>
        <s v="STUD (CYLINDER HEAD) " u="1"/>
        <s v="Cepillo de copa de alambre trenzado M14 " u="1"/>
        <s v="RIM COMPLETE ST 2G No DE PARTE 5728-2016-53 " u="1"/>
        <s v="HOSE CLIP " u="1"/>
        <s v="remaches de 12 " u="1"/>
        <s v="CLAVO RIELERO 1/2&quot; * 4&quot; PUNTA CINCEL " u="1"/>
        <s v="Electrodo E6013 Ø = 2,4 mm (3/32&quot;) " u="1"/>
        <s v="Unión patente PVC 1,1/2&quot; " u="1"/>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RADIATOR DEUTZ (SISTEMA COMPLETO) N° PARTE ANTERIOR 5580005682 " u="1"/>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PRIORITY FLOW CONTROL NUMERO DE PARTE 5540 9222 00 " u="1"/>
        <s v="TABLERO ELECTRICO " u="1"/>
        <s v="PLANCHA 2 X 1 M X 3/4&quot; (19 MM) AC A36 " u="1"/>
        <s v="PLANCHA 2 X 1 M X 5/8&quot; (16 MM) AC A36 " u="1"/>
        <s v="PLANCHA 2 X 1 M X 1.1/2&quot; (38,1 MM) AC A36 " u="1"/>
        <s v="MAIN BEARING " u="1"/>
        <s v="Broca HSS 5 - 10 % cobalto Ø=6 mm " u="1"/>
        <s v="BOMBA DE LUBRICACION SERIE: 11125014 MOD: H 475 " u="1"/>
        <s v="BOMBA DE LUBRICACION SERIE: 11125016 MOD: H 475 " u="1"/>
        <s v="Broca HSS acero rápido Ø=50 mm " u="1"/>
        <s v="Broca HSS 5 - 10 % cobalto Ø=7 mm " u="1"/>
        <s v="BUSHING No DE PARTE 5502 9002 00 " u="1"/>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u="1"/>
        <s v="Broca HSS 5 - 10 % cobalto Ø=9 mm " u="1"/>
        <s v="CARCAZA SUPERIOR " u="1"/>
        <s v="BUSHING No DE PARTE 5570 0036 00 " u="1"/>
        <s v="SPECIAL WASHER 60/35-3 (REEMPLAZA ANO. DE PARTE_x000a_200081) " u="1"/>
        <s v="RADIATOR CUMMINS (SOLO RADIADOR) N° PARTE ANTERIOR 5580019770 " u="1"/>
        <s v="BOLT HEXAGONAL 1-1/4&quot;-7UNC2Ax6&quot;/4&quot;-ASME-B18.2.1-_x000a_GR5- UNPLTD (REEMPLAZA A NO. DE PARTE 15-113) " u="1"/>
        <s v="Cuerda de nylon  de 1”_x000a_- Especificar longitud de los rollos_x000a_- Color azul._x000a_- Resistencia a la ruptura 7650 Kg-Fuerza " u="1"/>
        <s v="remaches de 10 " u="1"/>
        <s v="ADHESIVO TRABASIL PARA ROSCA RA3 6 gr " u="1"/>
        <s v="GRATE PLATE OUTER CF3-110- 586-633-25X50/30X60 " u="1"/>
        <s v="PLATO TRASERO " u="1"/>
        <s v="ELECTRODO E7018 - AWS A5.1 Ø = 4 mm (5/32’’) " u="1"/>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ACEITE HIDRAULICO ISO 68 (DE 205 ó 208 LTRS.)  " u="1"/>
        <s v="ACEITE ROTO INJECT FLUID (DE 205 ó 208 LTRS.)  " u="1"/>
        <s v="PISTON REPUESTOS PARA REPARACION DE MOTOR DEUTZ BF4M1013C_x000a_ Plazo de entrega: 60 días calendario _x000a_ Lugar de entrega: Almacenes Empresa Minera Colquiri._x000a_ Debe presentar garantía: 1 año calendario" u="1"/>
        <s v="42N-04-11860 FILTRO PRECONBUSTIBLE " u="1"/>
        <s v="FILTRO SEPARADOR DE AGUA (SCOOP ST2G - CUMMINS) " u="1"/>
        <s v="SELLO MECANICO SNS1 433-304500135203 " u="1"/>
        <s v="SEAL NUMERO DE PARTE 5535 5182 00 " u="1"/>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u="1"/>
        <s v="Griba de 5&quot; * 5'_x000a_- madera fresca_x000a_- madera sin deformaciones, de la mejor calidad " u="1"/>
        <s v="Calamina Plana Nº28 de 1 metro de ancho por 20 metros de largo. " u="1"/>
        <s v="Broca de concreto con doble punta de inserto 3/4&quot; x 8&quot;  - Tiempo de entrega: 10 dias_x000a_- Mejora en el material al solicitado" u="1"/>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u="1"/>
        <s v="CLAMP BLOCK TYPE-F-M30-120 " u="1"/>
        <s v="SOPORTE PARA AKING DE 60' CON ALMA METALICA   EN POLIURETANO_x000a_(protector de pernos aking) " u="1"/>
        <s v="Rodamiento cónico 580/572 " u="1"/>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SEAL NUMERO DE PARTE 5535 5185 00 " u="1"/>
        <s v="Perno 1/4x1/2 " u="1"/>
        <s v="Perno 1/2x10 " u="1"/>
        <s v="Perno 1/2x2 " u="1"/>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u="1"/>
        <s v="Perno 1/2x4 " u="1"/>
        <s v="Tablas de Eucalipto 2&quot; * 8&quot; * 10'_x000a_-  Eucalipto de color blanco _x000a_- Sin deformaciones, sin rajaduras " u="1"/>
        <s v="ELECTRODO E7018 - AWS A5.1 Ø = 3 mm (1/8’’) " u="1"/>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u="1"/>
        <s v="Perno 1/2x6 " u="1"/>
        <s v="FUEL INJECTOR " u="1"/>
        <s v="CATALIZADOR PARA PEGAMENTO CEMENTO VULCANIZANTE _x000a_TIP TOP HARDENER E-40 -30 gr (0,03 gr)_x000a_Envase de 30 gr (0,03 kg) cada uno_x000a_Estado Fisico: Liquido_x000a_Color: Transparente_x000a_amarillento Contenido: 30 gr. " u="1"/>
        <s v="Coplas PVC 1,1/2&quot; " u="1"/>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BRAKET " u="1"/>
        <s v="Coplas PVC 1/2&quot; " u="1"/>
        <s v="ELECTRODO E7018 - AWS A5.1 Ø = 6 mm (1/4’’) " u="1"/>
        <s v="Rodamiento oscilante de rodillos a rótula 22312 " u="1"/>
        <s v="Broca HSS 5 - 10 % cobalto Ø=7/8&quot; cabo reducido a 1/2&quot; " u="1"/>
        <s v="POLY-MET LIFTER BAR CF-210- 300-420-10-02A3 " u="1"/>
        <s v="POLY-MET LIFTER BAR CF-210- 300-495-10-02A3 " u="1"/>
        <s v="IMPULSOR WARMAN 3x2 C-AH " u="1"/>
        <s v="BARRAS DE ACERO DE Ø 3X3 MTRS.  " u="1"/>
        <s v="BROCA MECANICA DE CARBURO DE TUNGTENO 36 MM*15MM*9*MM " u="1"/>
        <s v="Codos de 90° PVC 1/2&quot; " u="1"/>
        <s v="pliego de lija en tela para metal #80 " u="1"/>
        <s v="ARGON GAS INDUSTRIAL  " u="1"/>
        <s v="MPULSOR " u="1"/>
        <s v="LLANTA DE GOMA 215/75R17,5 PANTANERA 16 PR. PRC. PARA TOYOTA COASTER DE FABRICACION RECIENTE " u="1"/>
        <s v="FILTRO DE COMBUSTIBLE SEPARADOR DE AGUA (MT DUX DT12) " u="1"/>
        <s v="LLANTA DE GOMA 7,50 R 16 CON CAMARA Y PONCHILLO DE FABRICACION RECIENTE " u="1"/>
        <s v="CODO DE IMPACTO EN POLIURETANO  Ø EXT. 126 mm. X Ø INT. 110 mm. X_x000a_ALTURA 263 mm. SH-A = 80/83 " u="1"/>
        <s v="CODO DE IMPACTO EN POLIURETANO  Ø EXT. 145 mm. X Ø INT. 127 mm. X_x000a_ALTURA 295 mm. SH-A = 80/83 " u="1"/>
        <s v="Conector permanente para manguera 1/4'' recto 04U-604                                                                      Tamaño: ¼”_x000a_Accesorio de manguera hidráulica_x000a_Rotula hembra JIC 37_x000a_Longitud 2.61 in_x000a_Tamaño de hilo 7/16-20_x000a_Material: Acero al carbono_x000a_Revestimiento Zinc_x000a_Cromo trivalente acabado " u="1"/>
        <s v="Perno 1/4x2 " u="1"/>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Codos de 90° PVC 3/4&quot; " u="1"/>
        <s v="SEGMENTO PARA TROMMEL DE DESCARGA ABIERTO EN POLIURETANO_x000a_420 mm X 350 mm (abert. De 1/4&quot; X 1.1/4&quot;. " u="1"/>
        <s v="12R20 CAMARA Y PONCHILLO " u="1"/>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Rodamiento cónico 594 / 592 A " u="1"/>
        <s v="CABO DE VIDA " u="1"/>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u="1"/>
        <s v="cama para tambor winche mitsubishi " u="1"/>
        <s v="Válvula de paso PVC 3/4&quot; " u="1"/>
        <s v="GOMA EN PLANCHA (Ancho: 100 cm Esp. 1/2&quot; Shore_x000a_60/65) " u="1"/>
        <s v="GOMA EN PLANCHA (Ancho: 100 cm Esp. 1/4&quot; Shore_x000a_60/65) " u="1"/>
        <s v="GOMA EN PLANCHA (Ancho: 100 cm Esp. 1/8&quot; Shore_x000a_60/65) " u="1"/>
        <s v="GOMA EN PLANCHA (Ancho: 100 cm Esp. 3/8&quot; Shore_x000a_60/65) " u="1"/>
        <s v="GOMA EN PLANCHA (Ancho: 200 cm Esp. 1/4&quot; Shore_x000a_60/65) " u="1"/>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CUBETAS " u="1"/>
        <s v="LUMINARIA CAMPANA LED_x000a_Modelo: BY698P CW PSD ENB_x000a_Potencia Nominal: 230W_x000a_Tensión Nominal: 220-240VAC_x000a_Frecuencia: 50/60Hz_x000a_Color: 6500K_x000a_Angulo de Apertura: 120°_x000a_Grado de Protección:  IP65 " u="1"/>
        <s v="Broca HSS 5 - 10 % cobalto Ø=5,5 mm " u="1"/>
        <s v="SELF-LOCKING HEXAGONAL NUT 1 1/4&quot;UNC NYLON " u="1"/>
        <s v="FILTRO SEPARADOR DE AGUA (SCOOP ST2G, MT DUX DT12 - DEUTZ) " u="1"/>
        <s v="Rodamiento de contacto angular doble hilera 5307-C3 " u="1"/>
        <s v="VALVE PILOT NUMERO DE PARTE 5540 0882 00 " u="1"/>
        <s v="Rodamiento de rodillos cilíndricos NU 412 " u="1"/>
        <s v="GRASA PARA RODAMIENTOS NLGI-2 (Env. Min. 170 kg ) " u="1"/>
        <s v="Rodamiento de contacto angular una hilera 7314 B " u="1"/>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EXAHUST PIPE " u="1"/>
        <s v="COVER PLATE " u="1"/>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u="1"/>
        <s v="Inserto de carburo de tungsteno 35 x 15 x 10 mm " u="1"/>
        <s v="Filtros para monitoreo de calidad de aire_x000a_Cantidad: 24 unidades _x000a_Filtros de membrana de teflón_x000a_Pesaje previo y post uso " u="1"/>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u="1"/>
        <s v="DUCHAS ELECTRICAS MAXIDUCHA ULTRA LORENZETTI CON ESPARCIDOR DE GRANDES DIMENSIONES " u="1"/>
        <s v="PORTAELECTRODOS 600 A " u="1"/>
        <s v="ACEITE VITREA BP 150 (DE 205 ó 208 LTRS.)  " u="1"/>
        <s v="JOYSTICK CONTROLLER NUMERO DE PARTE 5537 1976 00/5580 0021 89 " u="1"/>
        <s v="O SEAL " u="1"/>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VALVE BLOCK NUMERO DE PARTE 5537 7888 00 " u="1"/>
        <s v="LIQUIDO SPRAY ELECTRONICO NO CONDUCTIVO NOVEC AMARILLO 312GR 3M COD 98021232933 " u="1"/>
        <s v="REVESTIMIENTO LADO SUCCIÓN " u="1"/>
        <s v="MADERA ALMENDRILLO 6&quot; X 4&quot; X 15' ALMENDRILLO NEGRO, MADERA DE LA MEJOR CALIDAD CORTADA AL MILIMETRO, MADERA FRESCA, MADERA CEPILLADA,  " u="1"/>
        <s v="MADERA ALMENDRILLO 8&quot; X 8&quot; X 17',ALMENDRILLO NEGRO, MADERA DE LA MEJOR CALIDAD CORTADA AL MILIMETRO, MADERA FRESCA, MADERA CEPILLADA,  " u="1"/>
        <s v="Rodamiento rígido de bolas 6308 - c3 " u="1"/>
        <s v="REFRIGERANTE ANTICONGELANTE " u="1"/>
        <s v="FILTRO DE COMBUSTIBLE (SCOOP ST2G - CUMMINS) " u="1"/>
        <s v="Cepillo de acero tipo copa,alambre trenzado, M14 X4 GRUESO " u="1"/>
        <s v="TUBO LED_x000a_Potencia Nominal: 18W_x000a_Temperatura de color: 6500K _x000a_Medida de tubos LED: T8 de 1200 mm_x000a_Tensión nominal: 220-240VAC " u="1"/>
        <s v="CAJA EXPULSORA " u="1"/>
        <s v="Perno 3/8x10 " u="1"/>
        <s v="COVER " u="1"/>
        <s v="VOLUTA WARMAN 4x3  " u="1"/>
        <s v="VALVE NUMERO DE PARTE 5540 1693 00 " u="1"/>
        <s v="Cuchilla de acero con cobalto 1/16&quot; x 1/16&quot; x 5&quot; " u="1"/>
        <s v="Cuchilla de acero con cobalto 3/16&quot; x 3/16&quot; x 5&quot; " u="1"/>
        <s v="848101144 42N-02-11960 FILTRO " u="1"/>
        <s v="848101145 42N-02-11970 FILTRO " u="1"/>
        <s v="Perno 3/8x2 " u="1"/>
        <s v="ACEITE SAE 15W40 (DE 205 ó 208 LTRS.) (GASOLINA) " u="1"/>
        <s v="SEAL KIT NUMERO DE PARTE 5537 1931 00 " u="1"/>
        <s v="ITEM# 103 WEAR RING 65 MP 9 T, BOMBA GOULDS 3355 " u="1"/>
        <s v="Perno 3/8x4 " u="1"/>
        <s v="Rodamiento de contacto angular una hilera 7313 " u="1"/>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u="1"/>
        <s v="SUPPORT PLATE " u="1"/>
        <s v="Perno 3/8x6 " u="1"/>
        <s v="Tubería PVC esquema grueso 1&quot; " u="1"/>
        <s v="PLANCHA ANTIABRASIVA 1/2&quot;(12mm) 2X1 mtrs " u="1"/>
        <s v="PLANCHA ANTIABRASIVA 1/4&quot; (6mm) 2X1 mtrs " u="1"/>
        <s v="PLANCHA ANTIABRASIVA 3/4&quot;(19mm) 2X1 mtrs " u="1"/>
        <s v="PLANCHA ANTIABRASIVA 5/8&quot;(16mm) 2X1 mtrs " u="1"/>
        <s v="PIN No DE PARTE 5563 8588 00 " u="1"/>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u="1"/>
        <s v="Coplas PVC 3/4&quot; " u="1"/>
        <s v="Porcelanato – Gres porcelánico (Color tendencia Castilla Beige, Mancia o Creme Marfil) PARED, MATE, CLASE AAA rectificado " u="1"/>
        <s v="Porcelanato – Gres porcelánico (Color tendencia Castilla Beige, Mancia o Creme Marfil). PISO, MATE, CLASE AAA rectificado " u="1"/>
        <s v="Codos de 90° PVC 1,1/2&quot; " u="1"/>
        <s v="Cuchilla de acero con cobalto 5/16&quot; x 5/16&quot; x 6&quot; " u="1"/>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u="1"/>
        <s v="FUEL PUMP " u="1"/>
        <s v="PINTURA ANTICORROSIVA COLOR AZUL " u="1"/>
        <s v="Inserto de carburo de tungsteno (widia) forma triangular 3/4&quot; x 3/16&quot; " u="1"/>
        <s v="Inserto de carburo de tungsteno (widia) forma triangular 5/8&quot; x 3/16&quot; " u="1"/>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u="1"/>
        <s v="VALVE  NUMERO DE PARTE 5540 6088 00 " u="1"/>
        <s v="GRASA ASFALTICA (Env. Min. 180 Kg.) " u="1"/>
        <s v="PLANCHA 2 X 1 M X 1/2&quot; (12.50 MM) AC A36 " u="1"/>
        <s v="PLANCHA 2 X 1 M X 5/16&quot; (8.00 MM) AC A36 " u="1"/>
        <s v="TUBO LED 8W/220VAC/50 HZ, L=600mm " u="1"/>
        <s v="Hoja de sierra bimetálica 18&quot; x 1.1/4 - 10T " u="1"/>
        <s v="PINTURA ANTICORROSIVA ALUMINICA " u="1"/>
        <s v="Conector permanente para manguera 1/2'' recto 08U-608                                                                                                                                                       Tamaño: ½”_x000a_Accesorio de manguera hidráulica_x000a_Rotula hembra JIC 37_x000a_Longitud 2.86 in_x000a_Tamaño de hilo 3/4-16_x000a_Material: Acero al carbono_x000a_Revestimiento Zinc_x000a_Cromo trivalente acabado                                              " u="1"/>
        <s v="BIG END BEARING " u="1"/>
        <s v="Conector permanente para manguera 1'' recto 16U-616                                                                                                             Tamaño: 1”  _x000a_Accesorio de manguera hidráulica_x000a_Rotula hembra JIC 37_x000a_Longitud 4.46 in_x000a_Tamaño de hilo 1-5/16-12_x000a_Material: Acero al carbono_x000a_Revestimiento Zinc_x000a_Cromo trivalente acabado " u="1"/>
        <s v="Rodamiento cónico 32209 " u="1"/>
        <s v="Tubería PVC esquema grueso 2&quot; " u="1"/>
        <s v="Conector permanente para manguera 3/8'' recto 06U-606                                                                                                                                Tamaño: 3/8”_x000a_Accesorio de manguera hidráulica_x000a_Rotula hembra JIC 37_x000a_Longitud 2.72 in_x000a_Tamaño de hilo 9/16-18_x000a_Material: Acero al carbono_x000a_Revestimiento Zinc_x000a_Cromo trivalente acabado " u="1"/>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u="1"/>
        <s v="REVESTIMIENTO LADO SUCCION " u="1"/>
        <s v="FILTRO DE ADMISION PRIMARIO (MT DUX DT12) " u="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COOLANT PIPE " u="1"/>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u="1"/>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u="1"/>
        <s v="Unión patente PVC 1/2&quot; " u="1"/>
        <s v="Hoja de sierra bimetálica 24 TPI 12&quot; " u="1"/>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u="1"/>
        <s v="NITROGENO GAS INDUSTRIAL " u="1"/>
        <s v="VALVE BRAKE NUMERO DE PARTE 5537 7894 00 " u="1"/>
        <s v="LIQUIDO SPRAY DESENGRASANTE ELECTRONICO NOVEC VERDE 340GR 3M COD 98021248905 " u="1"/>
        <s v="angular de 3/4&quot;X1/8&quot; " u="1"/>
        <s v="SEAL KIT NUMERO DE PARTE 5580 0142 60 " u="1"/>
        <s v="COVERING HOOD " u="1"/>
        <s v="ORING NUMERO DE PARTE 5537 3378 00 " u="1"/>
        <s v="Tubería galvanizada de 1&quot;X6 m " u="1"/>
        <s v="STEERING VALVE NUMERO DE PARTE 5537 3535 00 " u="1"/>
        <s v="LUMINARIAS LED TIPO FAROL DE 48 W, 5&quot; LUMINARIAS LED TIPO FAROL DE 48 W, 5&quot;" u="1"/>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u="1"/>
        <s v="ACEITE TURBINA 68 (DE 205 ó 208 LTRS.)  " u="1"/>
        <s v="Coplas PVC 1&quot; " u="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MANGUERA DE GOMA DE 1/2&quot; PARA AGUA_x000a_PRESION DE TRABAJO 300 PSI_x000a_2 LONAS_x000a_ROLLOS DE 100 M._x000a_DE ALTO IMPACTO PARA USO EN MINERIA SUBTERRANEA " u="1"/>
        <s v="clavos de calamina " u="1"/>
        <s v="ACETILENO INDUSTRIAL Y ACETILENO ANALITICO  _x000a_ " u="1"/>
        <s v="LLANTA 265/70R19,5 PANTANERA TUBULAR 16 PR. PRC. DE FABRICACION RECIENTE " u="1"/>
        <s v="CHASI GRASA NLGI-1 (Envase Min 170 kg.)  " u="1"/>
        <s v="TOP PART " u="1"/>
        <s v="CA0045177 FILTRO " u="1"/>
        <s v="GRASA INDUSTRIAL NLGI 2 (ALVANIA EP 2) " u="1"/>
        <s v="SHIM " u="1"/>
        <s v="Callapo Eucalipto 8&quot; a 10&quot; * 10'_x000a_- Madera Fresca, de la mejor calidad_x000a_- Sin deformaciones " u="1"/>
        <s v="Callapo Eucalipto 8&quot; a 10&quot; * 12'_x000a_- Madera Fresca, de la mejor calidad_x000a_- Sin deformaciones " u="1"/>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FLANGE " u="1"/>
        <s v="VALVULA INOX ESFERICA DE 1&quot;, 2014N NPT 2C_x000a_PRESION DE TRABAJO=914 PSI_x000a_TEMPERATURA DE TRABAJO = -25°C - +180°C_x000a_CONSTRUCCION EN ACERO INOXIDABLE 1,4408 (CF8M)_x000a_EXTREMOS ROSCADOS ASME B120,1 NTP " u="1"/>
        <s v="VALVULA INOX ESFERICA DE 2&quot;, 2014N NPT 2C_x000a_PRESION DE TRABAJO=914 PSI_x000a_TEMPERATURA DE TRABAJO = -25°C - +180°C_x000a_CONSTRUCCION EN ACERO INOXIDABLE 1,4408 (CF8M)_x000a_EXTREMOS ROSCADOS ASME B120,1 NTP " u="1"/>
        <s v="VALVULA INOX ESFERICA DE 4&quot;, 2025N NPT 3C_x000a_PRESION DE TRABAJO=914 PSI_x000a_TEMPERATURA DE TRABAJO = -25°C - +180°C_x000a_CONSTRUCCION EN ACERO INOXIDABLE 1,4408 (CF8M)_x000a_EXTREMOS ROSCADOS ASME B120,1 NTP " u="1"/>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u="1"/>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u="1"/>
        <s v="TARUGO Y SEGURO DE SUJECION CORTO EN POLIURETANO (TARUGO HEMBRA Y MACHO) " u="1"/>
        <s v="TARUGO Y SEGURO DE SUJECION LARGO EN POLIURETANO (TARUGO HEMBRA Y MACHO) " u="1"/>
        <s v="RUBBER SEALER 80-32-14 (REEMPLAZA A NO. DE PARTE_x000a_ZX11140943) " u="1"/>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ADHESIVO POXIPOL " u="1"/>
        <s v="TRANSPORTE DE COMBUSTIBLE " u="1"/>
        <s v="CONNECTING SHEET " u="1"/>
        <s v="REPAIR KIT NUMERO DE PARTE 5537 2610 00 " u="1"/>
        <s v="SERVICE KIT NUMERO DE PARTE 5537 4545 00 " u="1"/>
        <s v="SIDE RING No DE PARTE 4779-2 " u="1"/>
        <s v="CARTRIDGE NUMERO DE PARTE 5580 0034 37 " u="1"/>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14X-60-31150 ELEMENTO " u="1"/>
        <s v="PERNO RIELERO 3/4&quot; * 3 PARA LINEA CAUVILLE DE 60 LB. C/ TUERCA HEXAGONAL " u="1"/>
        <s v="FIXING BRAKET " u="1"/>
        <s v="Bancos de espirales dúplex (de 10 piezas de_x000a_Modelo MG 6,3 para gruesos_x000a_Cada banco de 10 espirales Duplex 6 vueltas_x000a_Mas: Estructura de soporte, espirales,_x000a_Distribuidor, Canaletas, Tuberías.  " u="1"/>
        <s v="LUMINARIA COMPLETA PARA TUBOS LED c/acrílico_x000a_Número de tubos LED: 2_x000a_Potencia de tubos LED: 16 W - T8_x000a_Tensión nominal: 220-240VAC_x000a_Temperatura de color: 6500K_x000a_Incluir: los tubos LED_x000a_Grado de protección: IP65 " u="1"/>
        <s v="Callapo Eucalipto  3&quot; a 3.5&quot; * 10'_x000a_- madera fresca de la mejor calidad_x000a_- sin deformaciones y respetando las medidas  " u="1"/>
        <s v="Cepillo de acero manual " u="1"/>
        <s v="PLANCHA 2 X 1 M X 1/16&quot; (1.5 MM) AC A36 " u="1"/>
        <s v="PLANCHA 2 X 1 M X 1/4&quot; (7.00 MM) AC A36 " u="1"/>
        <s v="PLANCHA 2 X 1 M X 1/8&quot; (3,17 MM) AC A36 " u="1"/>
        <s v="PLANCHA 2 X 1 M X 3/8&quot; (9.50 MM) AC A36 " u="1"/>
        <s v="SERVICIO DE MANTENIMIENTO " u="1"/>
        <s v="HARAGAN " u="1"/>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GASKET " u="1"/>
        <s v="600-185-5100 CONJUNTO ELEMENTO " u="1"/>
        <s v="Unión patente PVC 1&quot; " u="1"/>
        <s v="Rodamiento oscilante de rodillos a rótula 2215 " u="1"/>
        <s v="ADHESIVO LOCTITE 243 PARA ROSCA, 50 ml " u="1"/>
        <s v="MALLA DE POLIURETANO DE 60&quot; X 46&quot; X 1&quot; ABERTURA DE 1,8mm X 1,25mm CON GANCHOS METALICOS INOXIDALES DE LOS LATERALES, CABLE DE ACERO INOXIDABLE EN LA PARTE CENTRAL Y TRASLAPE " u="1"/>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u="1"/>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SPECIAL WASHER 60/35-3 (REEMPLAZA A NO. DE PARTE_x000a_200081) " u="1"/>
        <s v="Unión patente PVC 2&quot; " u="1"/>
        <s v="AIR BAFFLE " u="1"/>
        <s v="IMPULSOR WARMAN 4x3 D-AH " u="1"/>
        <s v="pliego de lija en tela para metal #120 " u="1"/>
        <s v="ACEITE P/ CAJA DE TRANSFERENCIA TO 10 (DE 205 ó 208 LTRS.)  (SYZZ-TO10-CN) (10W) " u="1"/>
        <s v="Inserto de carburo de tungsteno (widia) forma cuadrada 1&quot; x 1/4&quot; " u="1"/>
        <s v="Machos de roscar manual M12 x 1,75 " u="1"/>
        <s v="THROTLE CONTROL CYLINDER ASSEMBLY NUMERO DE PARTE 5537 1528 00 " u="1"/>
        <s v="PIEDRA BRUTA " u="1"/>
        <s v="Rodamiento cónico 482/472 " u="1"/>
        <s v="Coplas PVC 2&quot; " u="1"/>
        <s v="END PLATE " u="1"/>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FILTRO DE ACEITE DE MOTOR (SCOOP ST2G, MT DUX DT12 - DEUTZ) " u="1"/>
        <s v="Válvula de paso PVC 1&quot; " u="1"/>
        <s v="ITEM # 383S MECHANICAL SEAL, BOMBA GOULDS 3355 " u="1"/>
        <s v="ELECTRODO E7018 - AWS A5.1 Ø = 5 mm (3/16’’) " u="1"/>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LLANTA 7,00R16 + CAMARA Y PONCHILLO " u="1"/>
        <s v="Goma para abrazadera victaulic de 3’’ " u="1"/>
        <s v="Machos de roscar manual 1/2&quot; NF " u="1"/>
        <s v="&quot;CAMBIO DE CUBIERTA DE CALAMINA GALVANIZADA, REVESTIMIENTO DE POLICARBONATO ONDULADO TRASLUCIDO&quot; " u="1"/>
        <s v="ITEM# 193B FITTING GREASE, BOMBA GOULDS 3355 " u="1"/>
        <s v="COOLANT PUMP " u="1"/>
        <s v="600-319-3750 FILTRO DE COMBUSTIBLE " u="1"/>
        <s v="clavos de 2&quot; " u="1"/>
        <s v="VALVE ASSEMBLY NUMERO DE PARTE 5537 1702 00 " u="1"/>
      </sharedItems>
    </cacheField>
    <cacheField name="UNIDAD OC" numFmtId="0">
      <sharedItems containsMixedTypes="1" containsNumber="1" containsInteger="1" minValue="0" maxValue="1" count="23">
        <s v="PIEZA"/>
        <s v="Servicio"/>
        <n v="0"/>
        <s v="PZA"/>
        <s v="JUEGO"/>
        <s v="Hora"/>
        <s v="LITRO"/>
        <n v="1"/>
        <s v="ROLLO"/>
        <s v="BOLSA"/>
        <s v="TABLA"/>
        <s v="PZAS"/>
        <s v="BARRA"/>
        <s v="M3"/>
        <s v="CAJA"/>
        <s v="KG"/>
        <s v="GALON"/>
        <s v="PI"/>
        <s v="METROS"/>
        <s v="bolsas de 40 Kg"/>
        <s v="PIEZAS"/>
        <s v="KIT"/>
        <s v="SERV"/>
      </sharedItems>
    </cacheField>
    <cacheField name="CANTIDAD OC" numFmtId="0">
      <sharedItems containsString="0" containsBlank="1" containsNumber="1" containsInteger="1" minValue="0" maxValue="2000"/>
    </cacheField>
    <cacheField name="C/U" numFmtId="4">
      <sharedItems containsString="0" containsBlank="1" containsNumber="1" minValue="2.5" maxValue="3518091.72" count="336">
        <n v="61739"/>
        <n v="85920"/>
        <n v="38860"/>
        <m/>
        <n v="236899.78"/>
        <n v="584909.06999999995"/>
        <n v="544647.48"/>
        <n v="1852759.17"/>
        <n v="17384.97"/>
        <n v="72983.95"/>
        <n v="1003"/>
        <n v="168778.1"/>
        <n v="19356.04"/>
        <n v="9603.42"/>
        <n v="90389.759999999995"/>
        <n v="9808.66"/>
        <n v="70500"/>
        <n v="13913.4"/>
        <n v="3450"/>
        <n v="93000"/>
        <n v="95800"/>
        <n v="14938"/>
        <n v="19950"/>
        <n v="30000"/>
        <n v="320"/>
        <n v="25084.35"/>
        <n v="32696"/>
        <n v="203701"/>
        <n v="254000"/>
        <n v="155800"/>
        <n v="40825"/>
        <n v="41075"/>
        <n v="12493.5"/>
        <n v="1250"/>
        <n v="888"/>
        <n v="132000"/>
        <n v="39451.5"/>
        <n v="106764"/>
        <n v="46082.400000000001"/>
        <n v="59870"/>
        <n v="60000"/>
        <n v="31143.919999999998"/>
        <n v="31636.11"/>
        <n v="210000"/>
        <n v="105320"/>
        <n v="27800"/>
        <n v="77382"/>
        <n v="149700"/>
        <n v="9166.4699999999993"/>
        <n v="28831.46"/>
        <n v="31701.759999999998"/>
        <n v="16473"/>
        <n v="16258"/>
        <n v="200815"/>
        <n v="15803.1"/>
        <n v="25185"/>
        <n v="48"/>
        <n v="249917.6"/>
        <n v="10312"/>
        <n v="20170"/>
        <n v="30891"/>
        <n v="17800"/>
        <n v="13440"/>
        <n v="38500"/>
        <n v="161108.48000000001"/>
        <n v="850"/>
        <n v="48222"/>
        <n v="48248.2"/>
        <n v="51493"/>
        <n v="55388.65"/>
        <n v="139000"/>
        <n v="9620"/>
        <n v="17160"/>
        <n v="26400"/>
        <n v="31020"/>
        <n v="30030"/>
        <n v="33990"/>
        <n v="68850"/>
        <n v="54130"/>
        <n v="36600"/>
        <n v="18832"/>
        <n v="12000"/>
        <n v="73070"/>
        <n v="42548.51"/>
        <n v="137750"/>
        <n v="137275"/>
        <n v="131200"/>
        <n v="52140"/>
        <n v="55500"/>
        <n v="355000"/>
        <n v="129959.74"/>
        <n v="433390"/>
        <n v="22160"/>
        <n v="58430"/>
        <n v="250"/>
        <n v="65649"/>
        <n v="8400"/>
        <n v="10800"/>
        <n v="10903"/>
        <n v="27298.98"/>
        <n v="28075.15"/>
        <n v="46909.440000000002"/>
        <n v="18120.080000000002"/>
        <n v="17467.240000000002"/>
        <n v="54247.94"/>
        <n v="108420.97"/>
        <n v="26859.54"/>
        <n v="24437.03"/>
        <n v="8615"/>
        <n v="300283"/>
        <n v="18600"/>
        <n v="7200"/>
        <n v="29560"/>
        <n v="10000"/>
        <n v="57952.82"/>
        <n v="61400"/>
        <n v="11440"/>
        <n v="80480"/>
        <n v="5213.8999999999996"/>
        <n v="28876.54"/>
        <n v="52660"/>
        <n v="1871"/>
        <n v="73210"/>
        <n v="21469.77"/>
        <n v="53636"/>
        <n v="328923.84999999998"/>
        <n v="17748"/>
        <n v="40150"/>
        <n v="58446.43"/>
        <n v="11500"/>
        <n v="45000"/>
        <n v="67790"/>
        <n v="10280"/>
        <n v="11600"/>
        <n v="442850"/>
        <n v="11250"/>
        <n v="8110"/>
        <n v="6000"/>
        <n v="24700"/>
        <n v="118656"/>
        <n v="52243"/>
        <n v="57440"/>
        <n v="17670"/>
        <n v="74368"/>
        <n v="21895.94"/>
        <n v="21267.65"/>
        <n v="175603.15"/>
        <n v="205650"/>
        <n v="28335"/>
        <n v="84227.48"/>
        <n v="64929.63"/>
        <n v="9660"/>
        <n v="16000"/>
        <n v="400288"/>
        <n v="229140"/>
        <n v="34930"/>
        <n v="6350"/>
        <n v="26700"/>
        <n v="34920"/>
        <n v="10300"/>
        <n v="235"/>
        <n v="100"/>
        <n v="35000"/>
        <n v="21809.8"/>
        <n v="4000"/>
        <n v="1700" u="1"/>
        <n v="3232.46" u="1"/>
        <n v="31636.29" u="1"/>
        <n v="201538.46" u="1"/>
        <n v="34" u="1"/>
        <n v="75" u="1"/>
        <n v="1080" u="1"/>
        <n v="96082" u="1"/>
        <n v="120026.75" u="1"/>
        <n v="231432.72" u="1"/>
        <n v="2900" u="1"/>
        <n v="43009.15" u="1"/>
        <n v="16800" u="1"/>
        <n v="2654" u="1"/>
        <n v="9000" u="1"/>
        <n v="4560.12" u="1"/>
        <n v="203000.32000000001" u="1"/>
        <n v="1250000" u="1"/>
        <n v="290749.86" u="1"/>
        <n v="1913.52" u="1"/>
        <n v="110309" u="1"/>
        <n v="227082" u="1"/>
        <n v="1852759.18" u="1"/>
        <n v="14" u="1"/>
        <n v="375" u="1"/>
        <n v="739.82" u="1"/>
        <n v="22377.1" u="1"/>
        <n v="40" u="1"/>
        <n v="87" u="1"/>
        <n v="238" u="1"/>
        <n v="382.16" u="1"/>
        <n v="1317" u="1"/>
        <n v="149157.10999999999" u="1"/>
        <n v="91" u="1"/>
        <n v="241694.31" u="1"/>
        <n v="9050" u="1"/>
        <n v="15" u="1"/>
        <n v="70" u="1"/>
        <n v="265" u="1"/>
        <n v="120" u="1"/>
        <n v="35221.199999999997" u="1"/>
        <n v="15.9" u="1"/>
        <n v="74" u="1"/>
        <n v="281" u="1"/>
        <n v="20500" u="1"/>
        <n v="310" u="1"/>
        <n v="1180" u="1"/>
        <n v="62780" u="1"/>
        <n v="46.4" u="1"/>
        <n v="650" u="1"/>
        <n v="40242" u="1"/>
        <n v="468" u="1"/>
        <n v="31403" u="1"/>
        <n v="199" u="1"/>
        <n v="13000" u="1"/>
        <n v="5.9" u="1"/>
        <n v="50" u="1"/>
        <n v="581.04" u="1"/>
        <n v="1450" u="1"/>
        <n v="1956.31" u="1"/>
        <n v="33861" u="1"/>
        <n v="108260" u="1"/>
        <n v="18" u="1"/>
        <n v="162886.06" u="1"/>
        <n v="576.75" u="1"/>
        <n v="139080" u="1"/>
        <n v="65" u="1"/>
        <n v="547.72" u="1"/>
        <n v="4576" u="1"/>
        <n v="27000" u="1"/>
        <n v="144043.26" u="1"/>
        <n v="25.71" u="1"/>
        <n v="90" u="1"/>
        <n v="345" u="1"/>
        <n v="555.57000000000005" u="1"/>
        <n v="10106.25" u="1"/>
        <n v="2.5" u="1"/>
        <n v="288.22000000000003" u="1"/>
        <n v="1252.49" u="1"/>
        <n v="10200" u="1"/>
        <n v="41.76" u="1"/>
        <n v="20995" u="1"/>
        <n v="20" u="1"/>
        <n v="94" u="1"/>
        <n v="310.16000000000003" u="1"/>
        <n v="477.76" u="1"/>
        <n v="2230" u="1"/>
        <n v="27039.21" u="1"/>
        <n v="33" u="1"/>
        <n v="21735" u="1"/>
        <n v="7.1" u="1"/>
        <n v="15.74" u="1"/>
        <n v="98" u="1"/>
        <n v="122.72" u="1"/>
        <n v="168" u="1"/>
        <n v="694.99" u="1"/>
        <n v="19564" u="1"/>
        <n v="23895" u="1"/>
        <n v="135.80000000000001" u="1"/>
        <n v="46799" u="1"/>
        <n v="143235" u="1"/>
        <n v="155" u="1"/>
        <n v="480" u="1"/>
        <n v="46395.25" u="1"/>
        <n v="205" u="1"/>
        <n v="24300" u="1"/>
        <n v="86173.47" u="1"/>
        <n v="8" u="1"/>
        <n v="39" u="1"/>
        <n v="6500" u="1"/>
        <n v="84960" u="1"/>
        <n v="89" u="1"/>
        <n v="25" u="1"/>
        <n v="1441.71" u="1"/>
        <n v="68" u="1"/>
        <n v="150" u="1"/>
        <n v="328" u="1"/>
        <n v="3954" u="1"/>
        <n v="72" u="1"/>
        <n v="17361" u="1"/>
        <n v="45" u="1"/>
        <n v="185100" u="1"/>
        <n v="289" u="1"/>
        <n v="360" u="1"/>
        <n v="23000" u="1"/>
        <n v="255550" u="1"/>
        <n v="23862" u="1"/>
        <n v="55000" u="1"/>
        <n v="120403.65" u="1"/>
        <n v="28" u="1"/>
        <n v="126" u="1"/>
        <n v="2099" u="1"/>
        <n v="3258.1" u="1"/>
        <n v="3518091.72" u="1"/>
        <n v="80" u="1"/>
        <n v="1870" u="1"/>
        <n v="24450" u="1"/>
        <n v="130915.5" u="1"/>
        <n v="10.5" u="1"/>
        <n v="10.9" u="1"/>
        <n v="105" u="1"/>
        <n v="80.8" u="1"/>
        <n v="292" u="1"/>
        <n v="16.899999999999999" u="1"/>
        <n v="35.840000000000003" u="1"/>
        <n v="51" u="1"/>
        <n v="350" u="1"/>
        <n v="30" u="1"/>
        <n v="17400" u="1"/>
        <n v="88" u="1"/>
        <n v="190" u="1"/>
        <n v="659" u="1"/>
        <n v="20250" u="1"/>
        <n v="137700" u="1"/>
        <n v="11.5" u="1"/>
        <n v="53" u="1"/>
        <n v="295" u="1"/>
        <n v="28780" u="1"/>
        <n v="265440.8" u="1"/>
        <n v="431.92" u="1"/>
        <n v="2980" u="1"/>
        <n v="72916.160000000003" u="1"/>
        <n v="388379.22" u="1"/>
        <n v="19.5" u="1"/>
        <n v="271048.28999999998" u="1"/>
        <n v="55" u="1"/>
        <n v="165000" u="1"/>
        <n v="11.3" u="1"/>
        <n v="88.61" u="1"/>
        <n v="269" u="1"/>
        <n v="272496" u="1"/>
      </sharedItems>
    </cacheField>
    <cacheField name="TOTAL" numFmtId="4">
      <sharedItems containsSemiMixedTypes="0" containsString="0" containsNumber="1" minValue="0" maxValue="1852759.17"/>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containsInteger="1" minValue="0" maxValue="2000"/>
    </cacheField>
    <cacheField name="BS" numFmtId="4">
      <sharedItems containsSemiMixedTypes="0" containsString="0" containsNumber="1" minValue="0" maxValue="1852759.17"/>
    </cacheField>
    <cacheField name="C/U USD" numFmtId="4">
      <sharedItems containsSemiMixedTypes="0" containsString="0" containsNumber="1" minValue="0" maxValue="266201.0301724138"/>
    </cacheField>
    <cacheField name="TOTAL USD" numFmtId="4">
      <sharedItems containsSemiMixedTypes="0" containsString="0" containsNumber="1" minValue="0" maxValue="266201.0301724138"/>
    </cacheField>
    <cacheField name="ALMACEN" numFmtId="4">
      <sharedItems containsSemiMixedTypes="0" containsString="0" containsNumber="1" minValue="0" maxValue="321620.06034482759"/>
    </cacheField>
    <cacheField name="FALTANTE" numFmtId="0">
      <sharedItems containsSemiMixedTypes="0" containsString="0" containsNumber="1" containsInteger="1" minValue="-1499" maxValue="10"/>
    </cacheField>
    <cacheField name="FECHA DE LLEGADA" numFmtId="14">
      <sharedItems containsSemiMixedTypes="0" containsNonDate="0" containsDate="1" containsString="0" minDate="1899-12-30T00:00:00" maxDate="2025-02-22T00:00:00"/>
    </cacheField>
    <cacheField name="MES ENTREGA" numFmtId="0">
      <sharedItems containsBlank="1"/>
    </cacheField>
    <cacheField name="FECHA DE LLEGADA2" numFmtId="0">
      <sharedItems containsDate="1" containsBlank="1" containsMixedTypes="1" minDate="2024-11-18T00:00:00" maxDate="2024-11-19T00:00:00" count="106">
        <s v="22/11/2024"/>
        <s v="08/07/2024"/>
        <s v="11/12/2024"/>
        <m/>
        <s v="06/09/2024"/>
        <s v="29/10/2024"/>
        <s v="29/11/2024"/>
        <s v="24/12/2024"/>
        <s v="09/05/2024"/>
        <s v="15/05/2024"/>
        <s v="13/05/2024"/>
        <s v="15/07/2024"/>
        <s v="24/08/2024"/>
        <s v="20/12/2024"/>
        <s v="14/08/2024"/>
        <s v="19/08/2024"/>
        <s v="09/07/2024"/>
        <d v="2024-11-18T00:00:00"/>
        <s v="02/12/2024"/>
        <s v="04/11/2024"/>
        <s v="01/11/2024"/>
        <s v="30/09/2024"/>
        <s v="28/06/2024"/>
        <s v="18/06/2024"/>
        <s v="26/06/2024"/>
        <s v="04/07/2024"/>
        <s v="18/07/2024"/>
        <s v="12/06/2024"/>
        <s v="07/08/2024"/>
        <s v="02/09/2024"/>
        <s v="05/09/2024"/>
        <s v="25/09/2024"/>
        <s v="28/11/2024"/>
        <s v="26/12/2024"/>
        <s v="20/09/2024"/>
        <s v="15/08/2024"/>
        <s v="09/08/2024"/>
        <s v="29/08/2024"/>
        <s v="25/11/2024"/>
        <s v="27/11/2024"/>
        <s v="13/12/2024"/>
        <s v="10/09/2024"/>
        <s v="10/10/2024"/>
        <s v="10/12/2024"/>
        <s v="15/11/2024"/>
        <s v="28/10/2024"/>
        <s v="09/10/2024"/>
        <s v="22/07/2024"/>
        <s v="07/06/2024"/>
        <s v="06/11/2024"/>
        <s v="24/09/2024"/>
        <s v="08/08/2024"/>
        <s v="31/12/2024"/>
        <s v="07/07/2024"/>
        <s v="25/07/2024"/>
        <s v="13/11/2024"/>
        <s v="21/08/2024"/>
        <s v="17/06/2024"/>
        <s v="09/12/2024"/>
        <s v="05/11/2024"/>
        <s v="05/08/2024"/>
        <s v="13/08/2024"/>
        <s v="30/08/2024"/>
        <s v="20/05/2024"/>
        <s v="18/10/2024"/>
        <s v="21/10/2024"/>
        <s v="31/10/2024"/>
        <s v="31/11/2024"/>
        <s v="28/08/2024"/>
        <s v="30/12/2024"/>
        <s v="21/11/2024"/>
        <s v="08/11/2024"/>
        <s v="07/11/2024"/>
        <s v="14/11/2024"/>
        <s v="24/06/2024"/>
        <s v="05/07/2024"/>
        <s v="20/11/2024"/>
        <s v="10/07/2024"/>
        <s v="26/07/2024"/>
        <s v="05/12/2024"/>
        <s v="26/09/2024"/>
        <s v="19/09/2024"/>
        <s v="03/10/2024"/>
        <s v="16/12/2024"/>
        <s v="30/10/2024"/>
        <s v="27/12/2024"/>
        <s v="23/07/2024"/>
        <s v="23/08/2024"/>
        <s v="23/12/2024"/>
        <s v="28/05/2024"/>
        <s v="07/03/2024" u="1"/>
        <s v="14/02/2024" u="1"/>
        <s v="29/02/2024" u="1"/>
        <s v="16/02/2024" u="1"/>
        <s v="23/01/2024" u="1"/>
        <s v="31/03/2024" u="1"/>
        <s v="09/02/2024" u="1"/>
        <s v="29/07/2024" u="1"/>
        <s v="11/03/2024" u="1"/>
        <s v="15/03/2024" u="1"/>
        <s v="26/02/2024" u="1"/>
        <s v="08/03/2024" u="1"/>
        <s v="28/02/2024" u="1"/>
        <s v="19/02/2024" u="1"/>
        <s v="08/02/2024" u="1"/>
        <s v="21/02/2024" u="1"/>
      </sharedItems>
    </cacheField>
    <cacheField name="No DE INGRESO" numFmtId="0">
      <sharedItems containsBlank="1" containsMixedTypes="1" containsNumber="1" containsInteger="1" minValue="1" maxValue="701"/>
    </cacheField>
    <cacheField name="No DE FACTURA" numFmtId="0">
      <sharedItems containsDate="1" containsBlank="1" containsMixedTypes="1" minDate="1899-12-31T04:01:03" maxDate="1900-01-06T13:58:04" count="116">
        <n v="24329"/>
        <n v="21"/>
        <n v="17"/>
        <m/>
        <n v="1"/>
        <n v="2"/>
        <n v="3"/>
        <n v="52"/>
        <n v="600040758"/>
        <n v="3892"/>
        <n v="526"/>
        <n v="11"/>
        <n v="51"/>
        <n v="99"/>
        <s v="42-43-44"/>
        <n v="18"/>
        <n v="20"/>
        <n v="22"/>
        <n v="201"/>
        <n v="13"/>
        <n v="14"/>
        <n v="3158"/>
        <n v="213"/>
        <n v="71"/>
        <n v="393"/>
        <n v="35"/>
        <n v="5"/>
        <n v="46"/>
        <n v="2696"/>
        <n v="155"/>
        <s v="7 , 8"/>
        <s v="5;6"/>
        <n v="10"/>
        <n v="9"/>
        <n v="12"/>
        <n v="458"/>
        <n v="4"/>
        <n v="266"/>
        <n v="167"/>
        <n v="235"/>
        <s v="22-23"/>
        <s v="640-706-781-917"/>
        <n v="59"/>
        <n v="48"/>
        <n v="244"/>
        <n v="200"/>
        <n v="553"/>
        <n v="13794"/>
        <n v="65"/>
        <s v=" &quot;11-12&quot;"/>
        <s v="89-90-91"/>
        <n v="3893"/>
        <n v="378"/>
        <n v="15"/>
        <n v="9572"/>
        <n v="28"/>
        <s v="27-28-29"/>
        <n v="8"/>
        <n v="40006202"/>
        <n v="532"/>
        <n v="6352"/>
        <n v="72"/>
        <n v="118"/>
        <n v="50"/>
        <n v="67"/>
        <n v="5816"/>
        <n v="142"/>
        <n v="38"/>
        <n v="113"/>
        <n v="7"/>
        <n v="915206009"/>
        <n v="53"/>
        <n v="45"/>
        <n v="70"/>
        <n v="40005260"/>
        <n v="43"/>
        <n v="13897"/>
        <n v="5817"/>
        <s v="886-913"/>
        <s v="60566-60567"/>
        <n v="608"/>
        <s v="14-15-16"/>
        <n v="33"/>
        <s v="67-68"/>
        <n v="627"/>
        <n v="66"/>
        <n v="1138"/>
        <n v="44"/>
        <n v="487"/>
        <n v="58"/>
        <n v="13946"/>
        <n v="24"/>
        <n v="865"/>
        <n v="6"/>
        <s v="6;8"/>
        <n v="32"/>
        <n v="26"/>
        <n v="16"/>
        <n v="29"/>
        <n v="151"/>
        <n v="57"/>
        <n v="390"/>
        <n v="101"/>
        <n v="24149"/>
        <n v="4184" u="1"/>
        <n v="501" u="1"/>
        <n v="146" u="1"/>
        <n v="212" u="1"/>
        <n v="4358" u="1"/>
        <n v="500" u="1"/>
        <d v="1900-01-08T00:00:00" u="1"/>
        <n v="102" u="1"/>
        <n v="81" u="1"/>
        <n v="106" u="1"/>
        <n v="4507" u="1"/>
        <n v="576" u="1"/>
      </sharedItems>
    </cacheField>
    <cacheField name="N° PAGO" numFmtId="0">
      <sharedItems containsString="0" containsBlank="1" containsNumber="1" containsInteger="1" minValue="4" maxValue="997" count="179">
        <n v="879"/>
        <n v="368"/>
        <n v="947"/>
        <m/>
        <n v="530"/>
        <n v="646"/>
        <n v="781"/>
        <n v="971"/>
        <n v="577"/>
        <n v="392"/>
        <n v="189"/>
        <n v="354"/>
        <n v="423"/>
        <n v="766"/>
        <n v="973"/>
        <n v="468"/>
        <n v="471"/>
        <n v="499"/>
        <n v="500"/>
        <n v="819"/>
        <n v="933"/>
        <n v="744"/>
        <n v="745"/>
        <n v="945"/>
        <n v="254"/>
        <n v="265"/>
        <n v="264"/>
        <n v="421"/>
        <n v="456"/>
        <n v="457"/>
        <n v="458"/>
        <n v="459"/>
        <n v="460"/>
        <n v="461"/>
        <n v="261"/>
        <n v="470"/>
        <n v="579"/>
        <n v="633"/>
        <n v="427"/>
        <n v="631"/>
        <n v="785"/>
        <n v="963"/>
        <n v="732"/>
        <n v="428"/>
        <n v="995"/>
        <n v="371"/>
        <n v="447"/>
        <n v="560"/>
        <n v="647"/>
        <n v="876"/>
        <n v="910"/>
        <n v="948"/>
        <n v="632"/>
        <n v="637"/>
        <n v="936"/>
        <n v="857"/>
        <n v="787"/>
        <n v="788"/>
        <n v="997"/>
        <n v="837"/>
        <n v="369"/>
        <n v="256"/>
        <n v="784"/>
        <n v="731"/>
        <n v="578"/>
        <n v="475"/>
        <n v="267"/>
        <n v="361"/>
        <n v="422"/>
        <n v="558"/>
        <n v="649"/>
        <n v="782"/>
        <n v="949"/>
        <n v="311"/>
        <n v="374"/>
        <n v="858"/>
        <n v="469"/>
        <n v="977"/>
        <n v="266"/>
        <n v="765"/>
        <n v="935"/>
        <n v="746"/>
        <n v="426"/>
        <n v="466"/>
        <n v="580"/>
        <n v="873"/>
        <n v="195"/>
        <n v="740"/>
        <n v="741"/>
        <n v="742"/>
        <n v="872"/>
        <n v="561"/>
        <n v="650"/>
        <n v="783"/>
        <n v="962"/>
        <n v="424"/>
        <n v="559"/>
        <n v="648"/>
        <n v="763"/>
        <n v="958"/>
        <n v="302"/>
        <n v="736"/>
        <n v="476"/>
        <n v="477"/>
        <n v="960"/>
        <n v="762"/>
        <n v="761"/>
        <n v="748"/>
        <n v="749"/>
        <n v="871"/>
        <n v="737"/>
        <n v="738"/>
        <n v="880"/>
        <n v="821"/>
        <n v="877"/>
        <n v="743"/>
        <n v="312"/>
        <n v="199"/>
        <n v="310"/>
        <n v="996"/>
        <n v="875"/>
        <n v="314"/>
        <n v="874"/>
        <n v="313"/>
        <n v="934"/>
        <n v="733"/>
        <n v="734"/>
        <n v="735"/>
        <n v="747"/>
        <n v="921"/>
        <n v="859"/>
        <n v="836"/>
        <n v="820"/>
        <n v="767"/>
        <n v="974"/>
        <n v="695"/>
        <n v="975"/>
        <n v="472"/>
        <n v="764"/>
        <n v="970"/>
        <n v="393"/>
        <n v="425"/>
        <n v="972"/>
        <n v="956"/>
        <n v="957"/>
        <n v="838"/>
        <n v="262"/>
        <n v="196"/>
        <n v="720"/>
        <n v="878"/>
        <n v="34" u="1"/>
        <n v="13" u="1"/>
        <n v="36" u="1"/>
        <n v="38" u="1"/>
        <n v="14" u="1"/>
        <n v="15" u="1"/>
        <n v="16" u="1"/>
        <n v="355" u="1"/>
        <n v="17" u="1"/>
        <n v="18" u="1"/>
        <n v="19" u="1"/>
        <n v="20" u="1"/>
        <n v="33" u="1"/>
        <n v="35" u="1"/>
        <n v="37" u="1"/>
        <n v="39" u="1"/>
        <n v="213" u="1"/>
        <n v="26" u="1"/>
        <n v="27" u="1"/>
        <n v="10" u="1"/>
        <n v="28" u="1"/>
        <n v="29" u="1"/>
        <n v="253" u="1"/>
        <n v="11" u="1"/>
        <n v="30" u="1"/>
        <n v="31" u="1"/>
        <n v="4" u="1"/>
        <n v="12" u="1"/>
        <n v="32" u="1"/>
      </sharedItems>
    </cacheField>
    <cacheField name="FECHA PAGO" numFmtId="0">
      <sharedItems containsNonDate="0" containsDate="1" containsString="0" containsBlank="1" minDate="2024-02-29T00:00:00" maxDate="2025-01-01T00:00:00" count="57">
        <d v="2024-12-12T00:00:00"/>
        <d v="2024-08-05T00:00:00"/>
        <d v="2024-12-30T00:00:00"/>
        <m/>
        <d v="2024-09-30T00:00:00"/>
        <d v="2024-10-31T00:00:00"/>
        <d v="2024-11-29T00:00:00"/>
        <d v="2024-10-07T00:00:00"/>
        <d v="2024-08-15T00:00:00"/>
        <d v="2024-06-19T00:00:00"/>
        <d v="2024-07-31T00:00:00"/>
        <d v="2024-08-30T00:00:00"/>
        <d v="2024-12-31T00:00:00"/>
        <d v="2024-09-09T00:00:00"/>
        <d v="2024-09-11T00:00:00"/>
        <d v="2024-09-20T00:00:00"/>
        <d v="2024-12-05T00:00:00"/>
        <d v="2024-12-26T00:00:00"/>
        <d v="2024-11-27T00:00:00"/>
        <d v="2024-07-04T00:00:00"/>
        <d v="2024-07-17T00:00:00"/>
        <d v="2024-07-11T00:00:00"/>
        <d v="2024-09-06T00:00:00"/>
        <d v="2024-07-10T00:00:00"/>
        <d v="2024-09-10T00:00:00"/>
        <d v="2024-10-30T00:00:00"/>
        <d v="2024-11-26T00:00:00"/>
        <d v="2024-08-09T00:00:00"/>
        <d v="2024-09-03T00:00:00"/>
        <d v="2024-12-18T00:00:00"/>
        <d v="2024-11-04T00:00:00"/>
        <d v="2024-12-10T00:00:00"/>
        <d v="2024-12-04T00:00:00"/>
        <d v="2024-12-06T00:00:00"/>
        <d v="2024-08-07T00:00:00"/>
        <d v="2024-12-03T00:00:00"/>
        <d v="2024-11-25T00:00:00"/>
        <d v="2024-09-13T00:00:00"/>
        <d v="2024-07-18T00:00:00"/>
        <d v="2024-07-30T00:00:00"/>
        <d v="2024-08-13T00:00:00"/>
        <d v="2024-06-27T00:00:00"/>
        <d v="2024-07-25T00:00:00"/>
        <d v="2024-11-28T00:00:00"/>
        <d v="2024-12-13T00:00:00"/>
        <d v="2024-06-28T00:00:00"/>
        <d v="2024-07-29T00:00:00"/>
        <d v="2024-12-19T00:00:00"/>
        <d v="2024-12-11T00:00:00"/>
        <d v="2024-11-11T00:00:00"/>
        <d v="2024-08-16T00:00:00"/>
        <d v="2024-07-03T00:00:00" u="1"/>
        <d v="2024-06-17T00:00:00" u="1"/>
        <d v="2024-07-01T00:00:00" u="1"/>
        <d v="2024-03-31T00:00:00" u="1"/>
        <d v="2024-04-08T00:00:00" u="1"/>
        <d v="2024-02-29T00:00:00" u="1"/>
      </sharedItems>
    </cacheField>
    <cacheField name="CASTIGO" numFmtId="0">
      <sharedItems containsSemiMixedTypes="0" containsString="0" containsNumber="1" containsInteger="1" minValue="-45709" maxValue="7"/>
    </cacheField>
    <cacheField name="VALOR CASTIGO" numFmtId="4">
      <sharedItems containsSemiMixedTypes="0" containsString="0" containsNumber="1" minValue="-91365736" maxValue="285.85500000000002"/>
    </cacheField>
    <cacheField name="RETENCION 7%" numFmtId="4">
      <sharedItems containsSemiMixedTypes="0" containsString="0" containsNumber="1" minValue="0" maxValue="28020.160000000003"/>
    </cacheField>
    <cacheField name="BS CTB" numFmtId="4">
      <sharedItems containsSemiMixedTypes="0" containsString="0" containsNumber="1" minValue="0" maxValue="91738003.840000004"/>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Date="1" containsString="0" containsBlank="1" containsMixedTypes="1" minDate="1900-01-06T18:40:04" maxDate="1900-01-06T18:40:04" count="3">
        <m/>
        <n v="2024"/>
        <d v="1905-07-16T00:00:00"/>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436297"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9">
  <r>
    <x v="0"/>
    <x v="0"/>
    <x v="0"/>
    <s v="PAGO"/>
    <s v="OCTUBRE"/>
    <d v="2024-09-19T00:00:00"/>
    <s v="CO42-CRISTHIAN VILLEGAS"/>
    <x v="0"/>
    <s v="UTILES DE ESCRITORIO Y OFICINA"/>
    <x v="0"/>
    <x v="0"/>
    <x v="0"/>
    <d v="2024-09-19T00:00:00"/>
    <m/>
    <x v="0"/>
    <s v="BIEN"/>
    <x v="0"/>
    <n v="71731.600000000006"/>
    <x v="0"/>
    <x v="0"/>
    <x v="0"/>
    <x v="0"/>
    <x v="0"/>
    <x v="0"/>
    <x v="0"/>
    <x v="0"/>
    <x v="0"/>
    <x v="0"/>
    <x v="0"/>
    <x v="0"/>
    <x v="0"/>
    <x v="0"/>
    <d v="2024-10-18T00:00:00"/>
    <x v="0"/>
    <x v="0"/>
    <x v="0"/>
    <x v="0"/>
    <x v="0"/>
    <n v="61739"/>
    <x v="0"/>
    <x v="0"/>
    <x v="0"/>
    <x v="0"/>
    <n v="30"/>
    <x v="0"/>
    <m/>
    <x v="0"/>
    <x v="0"/>
    <s v="COLQUIRI"/>
    <m/>
    <m/>
    <x v="0"/>
    <s v="EMC-ADQ-ALM-005/2024"/>
    <n v="39500"/>
    <x v="0"/>
    <x v="0"/>
    <x v="0"/>
    <n v="1"/>
    <x v="0"/>
    <n v="61739"/>
    <m/>
    <m/>
    <n v="1"/>
    <n v="61739"/>
    <n v="8870.545977011494"/>
    <n v="8870.545977011494"/>
    <n v="7717.375"/>
    <n v="0"/>
    <d v="2024-11-24T00:00:00"/>
    <s v="NOVIEMBRE"/>
    <x v="0"/>
    <n v="604"/>
    <x v="0"/>
    <x v="0"/>
    <x v="0"/>
    <n v="0"/>
    <n v="0"/>
    <n v="0"/>
    <n v="61739"/>
    <m/>
    <m/>
    <m/>
    <x v="0"/>
    <m/>
    <m/>
    <m/>
    <m/>
    <s v="I"/>
    <s v="NORMAL"/>
    <s v="OC"/>
    <m/>
    <m/>
    <m/>
    <s v="15-0517-00--0-E"/>
    <m/>
    <s v="CARTA DE CREDITO"/>
  </r>
  <r>
    <x v="0"/>
    <x v="1"/>
    <x v="0"/>
    <s v="PAGO"/>
    <s v="ABRIL"/>
    <d v="2024-04-19T00:00:00"/>
    <s v="CO42-CRISTHIAN VILLEGAS"/>
    <x v="1"/>
    <s v="PRODUCTOS QUIMICOS"/>
    <x v="1"/>
    <x v="1"/>
    <x v="1"/>
    <d v="2024-04-23T00:00:00"/>
    <m/>
    <x v="1"/>
    <s v="BIEN"/>
    <x v="1"/>
    <n v="86710"/>
    <x v="0"/>
    <x v="0"/>
    <x v="0"/>
    <x v="1"/>
    <x v="0"/>
    <x v="1"/>
    <x v="1"/>
    <x v="1"/>
    <x v="1"/>
    <x v="1"/>
    <x v="0"/>
    <x v="1"/>
    <x v="1"/>
    <x v="1"/>
    <d v="2024-06-03T00:00:00"/>
    <x v="1"/>
    <x v="1"/>
    <x v="1"/>
    <x v="1"/>
    <x v="1"/>
    <n v="85920"/>
    <x v="1"/>
    <x v="0"/>
    <x v="1"/>
    <x v="1"/>
    <n v="30"/>
    <x v="1"/>
    <m/>
    <x v="1"/>
    <x v="1"/>
    <s v="COLQUIRI"/>
    <m/>
    <m/>
    <x v="1"/>
    <s v="CMB/EMC/O.CIV-ADQ/007/2024"/>
    <n v="34200"/>
    <x v="0"/>
    <x v="0"/>
    <x v="1"/>
    <n v="1"/>
    <x v="1"/>
    <n v="85920"/>
    <m/>
    <m/>
    <n v="1"/>
    <n v="85920"/>
    <n v="12344.827586206897"/>
    <n v="12344.827586206897"/>
    <n v="10740"/>
    <n v="0"/>
    <d v="2024-07-11T00:00:00"/>
    <s v="JULIO"/>
    <x v="1"/>
    <n v="271"/>
    <x v="1"/>
    <x v="1"/>
    <x v="1"/>
    <n v="0"/>
    <n v="0"/>
    <n v="0"/>
    <n v="85920"/>
    <m/>
    <m/>
    <m/>
    <x v="0"/>
    <m/>
    <m/>
    <m/>
    <m/>
    <s v="L"/>
    <s v="NORMAL"/>
    <s v="OC"/>
    <m/>
    <s v="15-0517-00-580553-0-E"/>
    <m/>
    <s v="24-0517-00-1441993-1-1"/>
    <m/>
    <m/>
  </r>
  <r>
    <x v="0"/>
    <x v="2"/>
    <x v="0"/>
    <s v="PAGO"/>
    <s v="OCTUBRE"/>
    <d v="2024-09-27T00:00:00"/>
    <s v="CO42-CRISTHIAN VILLEGAS"/>
    <x v="2"/>
    <s v="PRENDAS DE VESTIR"/>
    <x v="0"/>
    <x v="2"/>
    <x v="2"/>
    <d v="2024-09-27T00:00:00"/>
    <m/>
    <x v="2"/>
    <s v="BIEN"/>
    <x v="2"/>
    <n v="63160"/>
    <x v="0"/>
    <x v="0"/>
    <x v="0"/>
    <x v="0"/>
    <x v="0"/>
    <x v="0"/>
    <x v="2"/>
    <x v="2"/>
    <x v="2"/>
    <x v="0"/>
    <x v="1"/>
    <x v="2"/>
    <x v="2"/>
    <x v="2"/>
    <d v="2024-11-07T00:00:00"/>
    <x v="2"/>
    <x v="2"/>
    <x v="2"/>
    <x v="2"/>
    <x v="2"/>
    <n v="38860"/>
    <x v="2"/>
    <x v="0"/>
    <x v="2"/>
    <x v="1"/>
    <n v="30"/>
    <x v="2"/>
    <m/>
    <x v="2"/>
    <x v="2"/>
    <s v="COLQUIRI"/>
    <m/>
    <m/>
    <x v="2"/>
    <s v="ADQ/BISO-P-036/2024"/>
    <n v="33300"/>
    <x v="0"/>
    <x v="0"/>
    <x v="0"/>
    <n v="1"/>
    <x v="2"/>
    <n v="38860"/>
    <m/>
    <m/>
    <n v="1"/>
    <n v="38860"/>
    <n v="5583.333333333333"/>
    <n v="5583.333333333333"/>
    <n v="4857.5"/>
    <n v="0"/>
    <d v="2024-12-11T00:00:00"/>
    <s v="DICIEMBRE"/>
    <x v="2"/>
    <n v="679"/>
    <x v="2"/>
    <x v="2"/>
    <x v="2"/>
    <n v="0"/>
    <n v="0"/>
    <n v="0"/>
    <n v="38860"/>
    <m/>
    <m/>
    <m/>
    <x v="0"/>
    <m/>
    <m/>
    <m/>
    <m/>
    <s v="I"/>
    <s v="NORMAL"/>
    <s v="OC"/>
    <m/>
    <m/>
    <m/>
    <s v="15-0517-00--0-E"/>
    <m/>
    <s v="ENVIO DOCUMENTACION Y GIROS"/>
  </r>
  <r>
    <x v="1"/>
    <x v="3"/>
    <x v="0"/>
    <s v="COTIZACION"/>
    <s v="DICIEMBRE"/>
    <d v="2024-12-02T00:00:00"/>
    <s v="CO42-CRISTHIAN VILLEGAS"/>
    <x v="3"/>
    <s v="PRODUCTOS METÁLICOS"/>
    <x v="2"/>
    <x v="3"/>
    <x v="3"/>
    <d v="2024-12-05T00:00:00"/>
    <m/>
    <x v="3"/>
    <s v="BIEN"/>
    <x v="3"/>
    <n v="28070"/>
    <x v="0"/>
    <x v="0"/>
    <x v="0"/>
    <x v="0"/>
    <x v="0"/>
    <x v="2"/>
    <x v="2"/>
    <x v="3"/>
    <x v="3"/>
    <x v="1"/>
    <x v="0"/>
    <x v="3"/>
    <x v="3"/>
    <x v="3"/>
    <m/>
    <x v="3"/>
    <x v="3"/>
    <x v="3"/>
    <x v="3"/>
    <x v="3"/>
    <m/>
    <x v="3"/>
    <x v="0"/>
    <x v="3"/>
    <x v="1"/>
    <n v="30"/>
    <x v="3"/>
    <m/>
    <x v="3"/>
    <x v="3"/>
    <s v="COLQUIRI"/>
    <m/>
    <m/>
    <x v="3"/>
    <s v="LAB-PC-R-145/2024"/>
    <n v="34600"/>
    <x v="0"/>
    <x v="0"/>
    <x v="0"/>
    <n v="1"/>
    <x v="3"/>
    <n v="0"/>
    <m/>
    <m/>
    <n v="1"/>
    <n v="0"/>
    <n v="0"/>
    <n v="0"/>
    <n v="321620.06034482759"/>
    <n v="0"/>
    <d v="1899-12-30T00:00:00"/>
    <m/>
    <x v="3"/>
    <m/>
    <x v="3"/>
    <x v="3"/>
    <x v="3"/>
    <n v="0"/>
    <n v="0"/>
    <n v="0"/>
    <n v="0"/>
    <m/>
    <m/>
    <m/>
    <x v="0"/>
    <m/>
    <m/>
    <m/>
    <m/>
    <s v="I"/>
    <s v="NORMAL"/>
    <s v="OC"/>
    <m/>
    <m/>
    <m/>
    <s v="15-0517-00--0-E"/>
    <m/>
    <s v="INGRESO ALMACEN"/>
  </r>
  <r>
    <x v="0"/>
    <x v="4"/>
    <x v="0"/>
    <s v="NOTIFICACION"/>
    <s v="JULIO"/>
    <d v="2024-07-23T00:00:00"/>
    <s v="CO42-CRISTHIAN VILLEGAS"/>
    <x v="4"/>
    <s v="Otras Construcciones y Mejoras de Bienes Públicos de Dominio Privado"/>
    <x v="1"/>
    <x v="1"/>
    <x v="4"/>
    <d v="2024-07-25T00:00:00"/>
    <m/>
    <x v="4"/>
    <s v="BIEN"/>
    <x v="4"/>
    <n v="3518231.56"/>
    <x v="0"/>
    <x v="0"/>
    <x v="0"/>
    <x v="2"/>
    <x v="0"/>
    <x v="3"/>
    <x v="2"/>
    <x v="4"/>
    <x v="4"/>
    <x v="1"/>
    <x v="0"/>
    <x v="1"/>
    <x v="4"/>
    <x v="4"/>
    <d v="2024-08-12T00:00:00"/>
    <x v="4"/>
    <x v="4"/>
    <x v="4"/>
    <x v="4"/>
    <x v="4"/>
    <n v="3518091.72"/>
    <x v="4"/>
    <x v="1"/>
    <x v="4"/>
    <x v="1"/>
    <n v="30"/>
    <x v="4"/>
    <m/>
    <x v="4"/>
    <x v="4"/>
    <s v="COLQUIRI"/>
    <m/>
    <m/>
    <x v="4"/>
    <s v="CMB/EMC/O.CIV-ADQ/039/2024"/>
    <n v="42230"/>
    <x v="0"/>
    <x v="1"/>
    <x v="2"/>
    <n v="1"/>
    <x v="4"/>
    <n v="236899.78"/>
    <m/>
    <m/>
    <n v="1"/>
    <n v="236899.78"/>
    <n v="34037.324712643676"/>
    <n v="34037.324712643676"/>
    <n v="29612.4725"/>
    <n v="0"/>
    <d v="2024-12-14T00:00:00"/>
    <s v="SEPTIEMBRE"/>
    <x v="4"/>
    <n v="1"/>
    <x v="4"/>
    <x v="4"/>
    <x v="4"/>
    <n v="0"/>
    <n v="0"/>
    <n v="0"/>
    <n v="236899.78"/>
    <m/>
    <m/>
    <m/>
    <x v="0"/>
    <m/>
    <m/>
    <m/>
    <m/>
    <s v="L"/>
    <s v="NORMAL"/>
    <s v="CONTRATO"/>
    <m/>
    <s v="15-0517-00-568733-0-E"/>
    <m/>
    <n v="1748511"/>
    <m/>
    <m/>
  </r>
  <r>
    <x v="0"/>
    <x v="4"/>
    <x v="0"/>
    <s v="NOTIFICACION"/>
    <s v="JULIO"/>
    <d v="2024-07-23T00:00:00"/>
    <s v="CO42-CRISTHIAN VILLEGAS"/>
    <x v="4"/>
    <s v="Otras Construcciones y Mejoras de Bienes Públicos de Dominio Privado"/>
    <x v="1"/>
    <x v="1"/>
    <x v="4"/>
    <d v="2024-07-25T00:00:00"/>
    <m/>
    <x v="4"/>
    <s v="BIEN"/>
    <x v="4"/>
    <n v="3518231.56"/>
    <x v="0"/>
    <x v="0"/>
    <x v="0"/>
    <x v="2"/>
    <x v="0"/>
    <x v="3"/>
    <x v="2"/>
    <x v="4"/>
    <x v="4"/>
    <x v="1"/>
    <x v="0"/>
    <x v="1"/>
    <x v="4"/>
    <x v="4"/>
    <d v="2024-08-12T00:00:00"/>
    <x v="4"/>
    <x v="4"/>
    <x v="4"/>
    <x v="4"/>
    <x v="4"/>
    <n v="3518091.72"/>
    <x v="4"/>
    <x v="1"/>
    <x v="4"/>
    <x v="1"/>
    <n v="30"/>
    <x v="4"/>
    <m/>
    <x v="4"/>
    <x v="4"/>
    <s v="COLQUIRI"/>
    <m/>
    <m/>
    <x v="4"/>
    <s v="CMB/EMC/O.CIV-ADQ/039/2024"/>
    <n v="42230"/>
    <x v="0"/>
    <x v="1"/>
    <x v="2"/>
    <n v="1"/>
    <x v="5"/>
    <n v="584909.06999999995"/>
    <m/>
    <m/>
    <n v="1"/>
    <n v="584909.06999999995"/>
    <n v="84038.659482758609"/>
    <n v="84038.659482758609"/>
    <n v="73113.633749999994"/>
    <n v="0"/>
    <d v="2024-12-14T00:00:00"/>
    <s v="OCTUBRE"/>
    <x v="5"/>
    <n v="2"/>
    <x v="5"/>
    <x v="5"/>
    <x v="5"/>
    <n v="0"/>
    <n v="0"/>
    <n v="0"/>
    <n v="584909.06999999995"/>
    <m/>
    <m/>
    <m/>
    <x v="0"/>
    <m/>
    <m/>
    <m/>
    <m/>
    <s v="L"/>
    <s v="NORMAL"/>
    <s v="CONTRATO"/>
    <m/>
    <s v="15-0517-00-568733-0-E"/>
    <m/>
    <n v="1748511"/>
    <m/>
    <m/>
  </r>
  <r>
    <x v="0"/>
    <x v="4"/>
    <x v="0"/>
    <s v="NOTIFICACION"/>
    <s v="JULIO"/>
    <d v="2024-07-23T00:00:00"/>
    <s v="CO42-CRISTHIAN VILLEGAS"/>
    <x v="4"/>
    <s v="Otras Construcciones y Mejoras de Bienes Públicos de Dominio Privado"/>
    <x v="1"/>
    <x v="1"/>
    <x v="4"/>
    <d v="2024-07-25T00:00:00"/>
    <m/>
    <x v="4"/>
    <s v="BIEN"/>
    <x v="4"/>
    <n v="3518231.56"/>
    <x v="0"/>
    <x v="0"/>
    <x v="0"/>
    <x v="2"/>
    <x v="0"/>
    <x v="3"/>
    <x v="2"/>
    <x v="4"/>
    <x v="4"/>
    <x v="1"/>
    <x v="0"/>
    <x v="1"/>
    <x v="4"/>
    <x v="4"/>
    <d v="2024-08-12T00:00:00"/>
    <x v="4"/>
    <x v="4"/>
    <x v="4"/>
    <x v="4"/>
    <x v="4"/>
    <n v="3518091.72"/>
    <x v="4"/>
    <x v="1"/>
    <x v="4"/>
    <x v="1"/>
    <n v="30"/>
    <x v="4"/>
    <m/>
    <x v="4"/>
    <x v="4"/>
    <s v="COLQUIRI"/>
    <m/>
    <m/>
    <x v="4"/>
    <s v="CMB/EMC/O.CIV-ADQ/039/2024"/>
    <n v="42230"/>
    <x v="0"/>
    <x v="1"/>
    <x v="2"/>
    <n v="1"/>
    <x v="6"/>
    <n v="544647.48"/>
    <m/>
    <m/>
    <n v="1"/>
    <n v="544647.48"/>
    <n v="78253.948275862072"/>
    <n v="78253.948275862072"/>
    <n v="68080.934999999998"/>
    <n v="0"/>
    <d v="2024-12-14T00:00:00"/>
    <s v="NOVIEMBRE"/>
    <x v="6"/>
    <n v="3"/>
    <x v="6"/>
    <x v="6"/>
    <x v="6"/>
    <n v="0"/>
    <n v="0"/>
    <n v="0"/>
    <n v="544647.48"/>
    <m/>
    <m/>
    <m/>
    <x v="0"/>
    <m/>
    <m/>
    <m/>
    <m/>
    <s v="L"/>
    <s v="NORMAL"/>
    <s v="CONTRATO"/>
    <m/>
    <s v="15-0517-00-568733-0-E"/>
    <m/>
    <n v="1748511"/>
    <m/>
    <m/>
  </r>
  <r>
    <x v="0"/>
    <x v="4"/>
    <x v="0"/>
    <s v="NOTIFICACION"/>
    <s v="JULIO"/>
    <d v="2024-07-23T00:00:00"/>
    <s v="CO42-CRISTHIAN VILLEGAS"/>
    <x v="4"/>
    <s v="Otras Construcciones y Mejoras de Bienes Públicos de Dominio Privado"/>
    <x v="1"/>
    <x v="1"/>
    <x v="4"/>
    <d v="2024-07-25T00:00:00"/>
    <m/>
    <x v="4"/>
    <s v="BIEN"/>
    <x v="4"/>
    <n v="3518231.56"/>
    <x v="0"/>
    <x v="0"/>
    <x v="0"/>
    <x v="2"/>
    <x v="0"/>
    <x v="3"/>
    <x v="2"/>
    <x v="4"/>
    <x v="4"/>
    <x v="1"/>
    <x v="0"/>
    <x v="1"/>
    <x v="4"/>
    <x v="4"/>
    <d v="2024-08-12T00:00:00"/>
    <x v="4"/>
    <x v="4"/>
    <x v="4"/>
    <x v="4"/>
    <x v="4"/>
    <n v="3518091.72"/>
    <x v="4"/>
    <x v="1"/>
    <x v="4"/>
    <x v="1"/>
    <n v="30"/>
    <x v="4"/>
    <m/>
    <x v="4"/>
    <x v="4"/>
    <s v="COLQUIRI"/>
    <m/>
    <m/>
    <x v="4"/>
    <s v="CMB/EMC/O.CIV-ADQ/039/2024"/>
    <n v="42230"/>
    <x v="0"/>
    <x v="1"/>
    <x v="2"/>
    <n v="1"/>
    <x v="7"/>
    <n v="1852759.17"/>
    <m/>
    <m/>
    <n v="1"/>
    <n v="1852759.17"/>
    <n v="266201.0301724138"/>
    <n v="266201.0301724138"/>
    <n v="231594.89624999999"/>
    <n v="0"/>
    <d v="2024-12-14T00:00:00"/>
    <s v="DICIEMBRE"/>
    <x v="7"/>
    <n v="4"/>
    <x v="7"/>
    <x v="7"/>
    <x v="2"/>
    <n v="0"/>
    <n v="0"/>
    <n v="0"/>
    <n v="1852759.17"/>
    <m/>
    <m/>
    <m/>
    <x v="0"/>
    <m/>
    <m/>
    <m/>
    <m/>
    <s v="L"/>
    <s v="NORMAL"/>
    <s v="CONTRATO"/>
    <m/>
    <s v="15-0517-00-568733-0-E"/>
    <m/>
    <n v="1748511"/>
    <m/>
    <m/>
  </r>
  <r>
    <x v="0"/>
    <x v="5"/>
    <x v="0"/>
    <s v="PAGO PARCIAL"/>
    <s v="ABRIL"/>
    <d v="2024-04-03T00:00:00"/>
    <s v="CO42-CRISTHIAN VILLEGAS"/>
    <x v="5"/>
    <s v="MATERIAL ELECTRICO"/>
    <x v="3"/>
    <x v="4"/>
    <x v="5"/>
    <d v="2024-04-05T00:00:00"/>
    <m/>
    <x v="5"/>
    <s v="BIEN"/>
    <x v="5"/>
    <n v="20000"/>
    <x v="0"/>
    <x v="0"/>
    <x v="0"/>
    <x v="3"/>
    <x v="0"/>
    <x v="2"/>
    <x v="2"/>
    <x v="5"/>
    <x v="5"/>
    <x v="1"/>
    <x v="0"/>
    <x v="4"/>
    <x v="5"/>
    <x v="5"/>
    <d v="2024-04-15T00:00:00"/>
    <x v="5"/>
    <x v="5"/>
    <x v="5"/>
    <x v="5"/>
    <x v="5"/>
    <n v="17384.97"/>
    <x v="5"/>
    <x v="0"/>
    <x v="5"/>
    <x v="1"/>
    <n v="30"/>
    <x v="2"/>
    <m/>
    <x v="5"/>
    <x v="5"/>
    <s v="COLQUIRI"/>
    <m/>
    <m/>
    <x v="5"/>
    <s v="EMC-PCPL-049/2024"/>
    <n v="39700"/>
    <x v="0"/>
    <x v="0"/>
    <x v="3"/>
    <n v="1"/>
    <x v="8"/>
    <n v="17384.97"/>
    <m/>
    <m/>
    <n v="1"/>
    <n v="17384.97"/>
    <n v="2497.8405172413795"/>
    <n v="2497.8405172413795"/>
    <n v="2173.1212500000001"/>
    <n v="0"/>
    <d v="2024-05-17T00:00:00"/>
    <s v="MAYO"/>
    <x v="8"/>
    <n v="151"/>
    <x v="8"/>
    <x v="8"/>
    <x v="7"/>
    <n v="0"/>
    <n v="0"/>
    <n v="0"/>
    <n v="17384.97"/>
    <m/>
    <m/>
    <m/>
    <x v="0"/>
    <m/>
    <m/>
    <m/>
    <m/>
    <s v="L"/>
    <s v="NORMAL"/>
    <s v="OC"/>
    <m/>
    <s v="15-0517-00-580553-0-E"/>
    <m/>
    <n v="1792351"/>
    <m/>
    <m/>
  </r>
  <r>
    <x v="0"/>
    <x v="6"/>
    <x v="1"/>
    <s v="PAGO"/>
    <s v="ABRIL"/>
    <d v="2024-04-01T00:00:00"/>
    <s v="CO42-CRISTHIAN VILLEGAS"/>
    <x v="6"/>
    <s v="OTROS REPUESTOS Y ACCESORIOS"/>
    <x v="3"/>
    <x v="4"/>
    <x v="6"/>
    <d v="2024-04-02T00:00:00"/>
    <m/>
    <x v="6"/>
    <s v="BIEN"/>
    <x v="6"/>
    <n v="72983.95"/>
    <x v="0"/>
    <x v="0"/>
    <x v="0"/>
    <x v="3"/>
    <x v="0"/>
    <x v="4"/>
    <x v="3"/>
    <x v="6"/>
    <x v="6"/>
    <x v="1"/>
    <x v="0"/>
    <x v="4"/>
    <x v="6"/>
    <x v="6"/>
    <d v="2024-04-23T00:00:00"/>
    <x v="6"/>
    <x v="6"/>
    <x v="6"/>
    <x v="6"/>
    <x v="6"/>
    <n v="72983.95"/>
    <x v="6"/>
    <x v="0"/>
    <x v="6"/>
    <x v="1"/>
    <n v="30"/>
    <x v="2"/>
    <m/>
    <x v="6"/>
    <x v="6"/>
    <s v="COLQUIRI"/>
    <m/>
    <m/>
    <x v="6"/>
    <s v="EMC - SIMA - l - 001/2023"/>
    <n v="33300"/>
    <x v="0"/>
    <x v="1"/>
    <x v="3"/>
    <n v="1"/>
    <x v="9"/>
    <n v="72983.95"/>
    <m/>
    <m/>
    <n v="1"/>
    <n v="72983.95"/>
    <n v="10486.199712643678"/>
    <n v="10486.199712643678"/>
    <n v="9122.9937499999996"/>
    <n v="0"/>
    <d v="2024-05-29T00:00:00"/>
    <s v="MAYO"/>
    <x v="9"/>
    <n v="185"/>
    <x v="9"/>
    <x v="9"/>
    <x v="8"/>
    <n v="0"/>
    <n v="0"/>
    <n v="0"/>
    <n v="72983.95"/>
    <m/>
    <m/>
    <m/>
    <x v="0"/>
    <m/>
    <m/>
    <m/>
    <m/>
    <s v="L"/>
    <s v="NORMAL"/>
    <m/>
    <m/>
    <m/>
    <m/>
    <m/>
    <m/>
    <m/>
  </r>
  <r>
    <x v="0"/>
    <x v="7"/>
    <x v="0"/>
    <s v="CERRADO"/>
    <s v="ABRIL"/>
    <d v="2024-03-27T00:00:00"/>
    <s v="CO42-CRISTHIAN VILLEGAS"/>
    <x v="7"/>
    <s v="HERRAMIENTAS MENORES"/>
    <x v="1"/>
    <x v="1"/>
    <x v="7"/>
    <d v="2024-04-01T00:00:00"/>
    <m/>
    <x v="7"/>
    <s v="BIEN"/>
    <x v="7"/>
    <n v="1003"/>
    <x v="0"/>
    <x v="1"/>
    <x v="1"/>
    <x v="3"/>
    <x v="0"/>
    <x v="1"/>
    <x v="2"/>
    <x v="7"/>
    <x v="7"/>
    <x v="1"/>
    <x v="0"/>
    <x v="1"/>
    <x v="7"/>
    <x v="2"/>
    <d v="2024-04-16T00:00:00"/>
    <x v="7"/>
    <x v="7"/>
    <x v="7"/>
    <x v="7"/>
    <x v="7"/>
    <n v="1003"/>
    <x v="7"/>
    <x v="2"/>
    <x v="7"/>
    <x v="1"/>
    <n v="30"/>
    <x v="5"/>
    <m/>
    <x v="7"/>
    <x v="7"/>
    <s v="COLQUIRI"/>
    <m/>
    <m/>
    <x v="7"/>
    <s v="PLAN-MAT-0001/2015"/>
    <n v="34200"/>
    <x v="0"/>
    <x v="2"/>
    <x v="3"/>
    <n v="57"/>
    <x v="10"/>
    <n v="57171"/>
    <m/>
    <m/>
    <n v="57"/>
    <n v="57171"/>
    <n v="144.10919540229884"/>
    <n v="8214.2241379310344"/>
    <n v="7146.375"/>
    <n v="0"/>
    <d v="2024-05-12T00:00:00"/>
    <s v="MAYO"/>
    <x v="10"/>
    <n v="157"/>
    <x v="10"/>
    <x v="10"/>
    <x v="9"/>
    <n v="1"/>
    <n v="285.85500000000002"/>
    <n v="4001.9700000000003"/>
    <n v="52883.174999999996"/>
    <m/>
    <m/>
    <m/>
    <x v="1"/>
    <s v="JUN"/>
    <m/>
    <m/>
    <s v="GASTO "/>
    <s v="L"/>
    <s v="NORMAL"/>
    <s v="CONTRATO"/>
    <n v="316144"/>
    <s v="24-0517-00-1436297-0-E"/>
    <m/>
    <n v="1436297"/>
    <m/>
    <n v="0"/>
  </r>
  <r>
    <x v="1"/>
    <x v="8"/>
    <x v="0"/>
    <s v="COTIZACION"/>
    <s v="DICIEMBRE"/>
    <d v="2024-12-11T00:00:00"/>
    <s v="CO42-CRISTHIAN VILLEGAS"/>
    <x v="1"/>
    <s v="PRODUCTOS QUIMICOS"/>
    <x v="0"/>
    <x v="0"/>
    <x v="8"/>
    <d v="2024-12-11T00:00:00"/>
    <m/>
    <x v="8"/>
    <s v="BIEN"/>
    <x v="8"/>
    <n v="299810"/>
    <x v="0"/>
    <x v="0"/>
    <x v="0"/>
    <x v="0"/>
    <x v="0"/>
    <x v="2"/>
    <x v="2"/>
    <x v="8"/>
    <x v="8"/>
    <x v="1"/>
    <x v="0"/>
    <x v="0"/>
    <x v="7"/>
    <x v="7"/>
    <d v="2024-12-26T00:00:00"/>
    <x v="8"/>
    <x v="8"/>
    <x v="8"/>
    <x v="8"/>
    <x v="8"/>
    <n v="279480"/>
    <x v="8"/>
    <x v="0"/>
    <x v="8"/>
    <x v="1"/>
    <n v="30"/>
    <x v="6"/>
    <m/>
    <x v="8"/>
    <x v="3"/>
    <s v="COLQUIRI"/>
    <m/>
    <m/>
    <x v="8"/>
    <s v="ADQ/ALM-R-002/2024"/>
    <n v="34200"/>
    <x v="0"/>
    <x v="0"/>
    <x v="0"/>
    <n v="1"/>
    <x v="3"/>
    <n v="0"/>
    <m/>
    <m/>
    <n v="80"/>
    <n v="0"/>
    <n v="0"/>
    <n v="0"/>
    <n v="0"/>
    <n v="-79"/>
    <d v="1900-12-30T00:00:00"/>
    <m/>
    <x v="3"/>
    <m/>
    <x v="3"/>
    <x v="3"/>
    <x v="3"/>
    <n v="-365"/>
    <n v="0"/>
    <n v="0"/>
    <n v="0"/>
    <m/>
    <m/>
    <m/>
    <x v="0"/>
    <m/>
    <m/>
    <m/>
    <m/>
    <s v="I"/>
    <s v="NORMAL"/>
    <s v="OC"/>
    <m/>
    <m/>
    <m/>
    <s v="15-0517-00--0-E"/>
    <m/>
    <s v="TRANSPORTE A COLQUIRI"/>
  </r>
  <r>
    <x v="0"/>
    <x v="9"/>
    <x v="0"/>
    <s v="PAGO"/>
    <s v="ABRIL"/>
    <d v="2024-04-10T00:00:00"/>
    <s v="CO42-CRISTHIAN VILLEGAS"/>
    <x v="8"/>
    <s v="MANTENIMIENTO DE OFICINAS Y REPARACIONES VARIAS, MATENIMIENTO CAMPAMENTOS"/>
    <x v="1"/>
    <x v="1"/>
    <x v="9"/>
    <d v="2024-04-10T00:00:00"/>
    <m/>
    <x v="9"/>
    <s v="SERVICIO"/>
    <x v="9"/>
    <n v="241694.26"/>
    <x v="0"/>
    <x v="0"/>
    <x v="0"/>
    <x v="1"/>
    <x v="0"/>
    <x v="3"/>
    <x v="1"/>
    <x v="9"/>
    <x v="9"/>
    <x v="1"/>
    <x v="0"/>
    <x v="1"/>
    <x v="7"/>
    <x v="1"/>
    <d v="2024-05-13T00:00:00"/>
    <x v="9"/>
    <x v="9"/>
    <x v="9"/>
    <x v="9"/>
    <x v="9"/>
    <n v="271048.28999999998"/>
    <x v="9"/>
    <x v="3"/>
    <x v="9"/>
    <x v="1"/>
    <n v="30"/>
    <x v="7"/>
    <m/>
    <x v="9"/>
    <x v="8"/>
    <s v="COLQUIRI"/>
    <m/>
    <m/>
    <x v="9"/>
    <s v="CMB/EMC/O.CIV-ADQ/004/2024"/>
    <n v="24110"/>
    <x v="0"/>
    <x v="0"/>
    <x v="1"/>
    <n v="1"/>
    <x v="11"/>
    <n v="168778.1"/>
    <m/>
    <m/>
    <n v="1"/>
    <n v="168778.1"/>
    <n v="24249.727011494255"/>
    <n v="24249.727011494255"/>
    <n v="21097.262500000001"/>
    <n v="0"/>
    <d v="2024-07-15T00:00:00"/>
    <s v="JULIO"/>
    <x v="11"/>
    <n v="2"/>
    <x v="11"/>
    <x v="11"/>
    <x v="10"/>
    <n v="0"/>
    <n v="0"/>
    <n v="0"/>
    <n v="168778.1"/>
    <m/>
    <m/>
    <m/>
    <x v="0"/>
    <m/>
    <m/>
    <m/>
    <m/>
    <s v="L"/>
    <s v="NORMAL"/>
    <s v="CONTRATO"/>
    <m/>
    <m/>
    <m/>
    <s v="15-0517-00--0-E"/>
    <m/>
    <m/>
  </r>
  <r>
    <x v="1"/>
    <x v="10"/>
    <x v="0"/>
    <s v="COTIZACION"/>
    <s v="DICIEMBRE"/>
    <d v="2024-12-11T00:00:00"/>
    <s v="CO42-CRISTHIAN VILLEGAS"/>
    <x v="9"/>
    <s v="FLETES Y ALMACENAMIENTO"/>
    <x v="0"/>
    <x v="0"/>
    <x v="10"/>
    <d v="2024-12-11T00:00:00"/>
    <m/>
    <x v="10"/>
    <s v="BIEN"/>
    <x v="10"/>
    <n v="192000"/>
    <x v="0"/>
    <x v="0"/>
    <x v="0"/>
    <x v="0"/>
    <x v="0"/>
    <x v="2"/>
    <x v="2"/>
    <x v="8"/>
    <x v="8"/>
    <x v="1"/>
    <x v="0"/>
    <x v="0"/>
    <x v="7"/>
    <x v="7"/>
    <d v="2024-12-26T00:00:00"/>
    <x v="10"/>
    <x v="8"/>
    <x v="10"/>
    <x v="10"/>
    <x v="10"/>
    <n v="189000"/>
    <x v="10"/>
    <x v="0"/>
    <x v="10"/>
    <x v="1"/>
    <n v="30"/>
    <x v="6"/>
    <m/>
    <x v="8"/>
    <x v="3"/>
    <s v="COLQUIRI"/>
    <m/>
    <m/>
    <x v="10"/>
    <s v="ADQ/ALM-R-001/2024"/>
    <n v="22300"/>
    <x v="0"/>
    <x v="0"/>
    <x v="0"/>
    <n v="1"/>
    <x v="3"/>
    <n v="0"/>
    <m/>
    <m/>
    <n v="12"/>
    <n v="0"/>
    <n v="0"/>
    <n v="0"/>
    <n v="0"/>
    <n v="-11"/>
    <d v="1900-12-30T00:00:00"/>
    <m/>
    <x v="3"/>
    <m/>
    <x v="3"/>
    <x v="3"/>
    <x v="3"/>
    <n v="-365"/>
    <n v="0"/>
    <n v="0"/>
    <n v="0"/>
    <m/>
    <m/>
    <m/>
    <x v="0"/>
    <m/>
    <m/>
    <m/>
    <m/>
    <s v="I"/>
    <s v="NORMAL"/>
    <s v="OC"/>
    <m/>
    <m/>
    <m/>
    <s v="15-0517-00--0-E"/>
    <m/>
    <s v="COMISIONES BCB"/>
  </r>
  <r>
    <x v="0"/>
    <x v="11"/>
    <x v="0"/>
    <s v="CONTRATO-LEGAL"/>
    <s v="JUNIO"/>
    <d v="2024-05-31T00:00:00"/>
    <s v="CO42-CRISTHIAN VILLEGAS"/>
    <x v="10"/>
    <s v="SERVICIOS TECNICOS Y OTROS"/>
    <x v="1"/>
    <x v="1"/>
    <x v="11"/>
    <d v="2024-05-31T00:00:00"/>
    <m/>
    <x v="11"/>
    <s v="SERVICIO"/>
    <x v="11"/>
    <n v="46395.25"/>
    <x v="0"/>
    <x v="0"/>
    <x v="0"/>
    <x v="1"/>
    <x v="0"/>
    <x v="1"/>
    <x v="2"/>
    <x v="10"/>
    <x v="10"/>
    <x v="1"/>
    <x v="0"/>
    <x v="1"/>
    <x v="8"/>
    <x v="1"/>
    <d v="2024-06-17T00:00:00"/>
    <x v="11"/>
    <x v="10"/>
    <x v="11"/>
    <x v="11"/>
    <x v="11"/>
    <n v="46395.25"/>
    <x v="11"/>
    <x v="4"/>
    <x v="9"/>
    <x v="1"/>
    <n v="30"/>
    <x v="8"/>
    <m/>
    <x v="10"/>
    <x v="9"/>
    <s v="COLQUIRI"/>
    <m/>
    <m/>
    <x v="11"/>
    <s v="CMB/EMC/O.CIV-ADQ/024/2024"/>
    <n v="25900"/>
    <x v="0"/>
    <x v="0"/>
    <x v="1"/>
    <n v="1"/>
    <x v="12"/>
    <n v="19356.04"/>
    <m/>
    <m/>
    <n v="1"/>
    <n v="19356.04"/>
    <n v="2781.0402298850577"/>
    <n v="2781.0402298850577"/>
    <n v="2419.5050000000001"/>
    <n v="0"/>
    <d v="2024-08-24T00:00:00"/>
    <s v="AGOSTO"/>
    <x v="12"/>
    <n v="2"/>
    <x v="12"/>
    <x v="12"/>
    <x v="11"/>
    <n v="0"/>
    <n v="0"/>
    <n v="0"/>
    <n v="19356.04"/>
    <m/>
    <m/>
    <m/>
    <x v="0"/>
    <m/>
    <m/>
    <m/>
    <m/>
    <s v="L"/>
    <s v="NORMAL"/>
    <s v="CONTRATO"/>
    <m/>
    <s v="15-0517-00-568956-0-E"/>
    <m/>
    <n v="1762521"/>
    <m/>
    <m/>
  </r>
  <r>
    <x v="0"/>
    <x v="12"/>
    <x v="0"/>
    <s v="PAGO"/>
    <s v="SEPTIEMBRE"/>
    <d v="2024-09-02T00:00:00"/>
    <s v="CO42-CRISTHIAN VILLEGAS"/>
    <x v="10"/>
    <s v="SERVICIOS TECNICOS Y OTROS"/>
    <x v="1"/>
    <x v="1"/>
    <x v="12"/>
    <d v="2024-09-02T00:00:00"/>
    <m/>
    <x v="12"/>
    <s v="SERVICIO"/>
    <x v="12"/>
    <n v="105114.27"/>
    <x v="0"/>
    <x v="0"/>
    <x v="0"/>
    <x v="1"/>
    <x v="0"/>
    <x v="0"/>
    <x v="2"/>
    <x v="11"/>
    <x v="11"/>
    <x v="1"/>
    <x v="0"/>
    <x v="1"/>
    <x v="8"/>
    <x v="1"/>
    <d v="2024-09-30T00:00:00"/>
    <x v="12"/>
    <x v="11"/>
    <x v="12"/>
    <x v="12"/>
    <x v="12"/>
    <n v="99999.75"/>
    <x v="12"/>
    <x v="5"/>
    <x v="11"/>
    <x v="1"/>
    <n v="30"/>
    <x v="9"/>
    <m/>
    <x v="11"/>
    <x v="10"/>
    <s v="COLQUIRI"/>
    <m/>
    <m/>
    <x v="12"/>
    <s v="CMB/EMC/O.CIV-ADQ/041/2024"/>
    <n v="25900"/>
    <x v="0"/>
    <x v="0"/>
    <x v="1"/>
    <n v="1"/>
    <x v="13"/>
    <n v="9603.42"/>
    <m/>
    <m/>
    <n v="1"/>
    <n v="9603.42"/>
    <n v="1379.8017241379312"/>
    <n v="1379.8017241379312"/>
    <n v="1200.4275"/>
    <n v="0"/>
    <d v="2024-12-20T00:00:00"/>
    <s v="NOVIEMBRE"/>
    <x v="6"/>
    <n v="1"/>
    <x v="4"/>
    <x v="13"/>
    <x v="6"/>
    <n v="0"/>
    <n v="0"/>
    <n v="0"/>
    <n v="9603.42"/>
    <m/>
    <m/>
    <m/>
    <x v="0"/>
    <m/>
    <m/>
    <m/>
    <m/>
    <s v="L"/>
    <s v="NORMAL"/>
    <s v="CONTRATO"/>
    <n v="98"/>
    <m/>
    <m/>
    <s v="15-0517-00--0-E"/>
    <m/>
    <m/>
  </r>
  <r>
    <x v="0"/>
    <x v="12"/>
    <x v="0"/>
    <s v="PAGO"/>
    <s v="SEPTIEMBRE"/>
    <d v="2024-09-02T00:00:00"/>
    <s v="CO42-CRISTHIAN VILLEGAS"/>
    <x v="10"/>
    <s v="SERVICIOS TECNICOS Y OTROS"/>
    <x v="1"/>
    <x v="1"/>
    <x v="12"/>
    <d v="2024-09-02T00:00:00"/>
    <m/>
    <x v="12"/>
    <s v="SERVICIO"/>
    <x v="12"/>
    <n v="105114.27"/>
    <x v="0"/>
    <x v="0"/>
    <x v="0"/>
    <x v="1"/>
    <x v="0"/>
    <x v="0"/>
    <x v="2"/>
    <x v="11"/>
    <x v="11"/>
    <x v="1"/>
    <x v="0"/>
    <x v="1"/>
    <x v="8"/>
    <x v="1"/>
    <d v="2024-09-30T00:00:00"/>
    <x v="12"/>
    <x v="11"/>
    <x v="12"/>
    <x v="12"/>
    <x v="12"/>
    <n v="99999.75"/>
    <x v="12"/>
    <x v="5"/>
    <x v="11"/>
    <x v="1"/>
    <n v="30"/>
    <x v="9"/>
    <m/>
    <x v="11"/>
    <x v="10"/>
    <s v="COLQUIRI"/>
    <m/>
    <m/>
    <x v="12"/>
    <s v="CMB/EMC/O.CIV-ADQ/041/2024"/>
    <n v="25900"/>
    <x v="0"/>
    <x v="0"/>
    <x v="1"/>
    <n v="1"/>
    <x v="14"/>
    <n v="90389.759999999995"/>
    <m/>
    <m/>
    <n v="1"/>
    <n v="90389.759999999995"/>
    <n v="12987.03448275862"/>
    <n v="12987.03448275862"/>
    <n v="11298.72"/>
    <n v="0"/>
    <d v="2024-12-20T00:00:00"/>
    <s v="DICIEMBRE"/>
    <x v="13"/>
    <n v="2"/>
    <x v="5"/>
    <x v="14"/>
    <x v="12"/>
    <n v="0"/>
    <n v="0"/>
    <n v="0"/>
    <n v="90389.759999999995"/>
    <m/>
    <m/>
    <m/>
    <x v="0"/>
    <m/>
    <m/>
    <m/>
    <m/>
    <s v="L"/>
    <s v="NORMAL"/>
    <s v="CONTRATO"/>
    <n v="98"/>
    <m/>
    <m/>
    <s v="15-0517-00--0-E"/>
    <m/>
    <m/>
  </r>
  <r>
    <x v="0"/>
    <x v="13"/>
    <x v="0"/>
    <s v="CONTRATO "/>
    <s v="JULIO"/>
    <d v="2024-07-04T00:00:00"/>
    <s v="CO42-CRISTHIAN VILLEGAS"/>
    <x v="11"/>
    <s v="PRODUCTOS NO METALICOS Y PLASTICOS"/>
    <x v="2"/>
    <x v="3"/>
    <x v="13"/>
    <d v="2024-07-05T00:00:00"/>
    <m/>
    <x v="13"/>
    <s v="BIEN"/>
    <x v="13"/>
    <n v="9808.66"/>
    <x v="0"/>
    <x v="2"/>
    <x v="0"/>
    <x v="4"/>
    <x v="0"/>
    <x v="3"/>
    <x v="0"/>
    <x v="12"/>
    <x v="12"/>
    <x v="1"/>
    <x v="0"/>
    <x v="3"/>
    <x v="3"/>
    <x v="3"/>
    <d v="2024-07-19T00:00:00"/>
    <x v="13"/>
    <x v="12"/>
    <x v="13"/>
    <x v="13"/>
    <x v="13"/>
    <n v="9808.66"/>
    <x v="13"/>
    <x v="0"/>
    <x v="12"/>
    <x v="2"/>
    <n v="30"/>
    <x v="1"/>
    <m/>
    <x v="12"/>
    <x v="11"/>
    <s v="COLQUIRI"/>
    <m/>
    <m/>
    <x v="13"/>
    <s v="LAB-INF-23/2024"/>
    <n v="34500"/>
    <x v="0"/>
    <x v="1"/>
    <x v="4"/>
    <n v="1"/>
    <x v="15"/>
    <n v="9808.66"/>
    <m/>
    <m/>
    <n v="1"/>
    <n v="9808.66"/>
    <n v="1409.2902298850574"/>
    <n v="1409.2902298850574"/>
    <n v="1226.0825"/>
    <n v="0"/>
    <d v="2024-08-19T00:00:00"/>
    <s v="AGOSTO"/>
    <x v="14"/>
    <n v="359"/>
    <x v="13"/>
    <x v="15"/>
    <x v="13"/>
    <n v="0"/>
    <n v="0"/>
    <n v="0"/>
    <n v="9808.66"/>
    <m/>
    <m/>
    <m/>
    <x v="0"/>
    <m/>
    <m/>
    <m/>
    <m/>
    <s v="L"/>
    <s v="NORMAL"/>
    <s v="OC"/>
    <n v="308649"/>
    <n v="1933956"/>
    <n v="2058865"/>
    <s v="15-0517-00-622716-0-E"/>
    <m/>
    <s v="2DA CANCELACION"/>
  </r>
  <r>
    <x v="0"/>
    <x v="14"/>
    <x v="0"/>
    <s v="CONTRATO "/>
    <s v="JUNIO"/>
    <d v="2024-06-04T00:00:00"/>
    <s v="CO42-CRISTHIAN VILLEGAS"/>
    <x v="6"/>
    <s v="OTROS REPUESTOS Y ACCESORIOS"/>
    <x v="2"/>
    <x v="5"/>
    <x v="14"/>
    <d v="2024-06-06T00:00:00"/>
    <m/>
    <x v="14"/>
    <s v="BIEN"/>
    <x v="14"/>
    <n v="70500"/>
    <x v="0"/>
    <x v="0"/>
    <x v="0"/>
    <x v="0"/>
    <x v="0"/>
    <x v="3"/>
    <x v="0"/>
    <x v="13"/>
    <x v="13"/>
    <x v="1"/>
    <x v="0"/>
    <x v="5"/>
    <x v="9"/>
    <x v="8"/>
    <d v="2024-06-17T00:00:00"/>
    <x v="14"/>
    <x v="13"/>
    <x v="14"/>
    <x v="14"/>
    <x v="14"/>
    <n v="70500"/>
    <x v="14"/>
    <x v="6"/>
    <x v="13"/>
    <x v="1"/>
    <n v="30"/>
    <x v="10"/>
    <m/>
    <x v="13"/>
    <x v="12"/>
    <s v="COLQUIRI"/>
    <m/>
    <m/>
    <x v="14"/>
    <s v="LAB-052/2024"/>
    <n v="39800"/>
    <x v="0"/>
    <x v="0"/>
    <x v="0"/>
    <n v="1"/>
    <x v="16"/>
    <n v="70500"/>
    <m/>
    <m/>
    <n v="1"/>
    <n v="70500"/>
    <n v="10129.310344827587"/>
    <n v="10129.310344827587"/>
    <n v="8812.5"/>
    <n v="0"/>
    <d v="2024-08-16T00:00:00"/>
    <s v="JULIO"/>
    <x v="15"/>
    <n v="368"/>
    <x v="12"/>
    <x v="16"/>
    <x v="14"/>
    <n v="0"/>
    <n v="0"/>
    <n v="0"/>
    <n v="70500"/>
    <m/>
    <m/>
    <m/>
    <x v="0"/>
    <m/>
    <m/>
    <m/>
    <s v="GASTO"/>
    <s v="L"/>
    <s v="NORMAL"/>
    <s v="CONTRATO"/>
    <m/>
    <s v="15-0517-00-568956-0-E"/>
    <m/>
    <n v="1762521"/>
    <m/>
    <n v="0"/>
  </r>
  <r>
    <x v="1"/>
    <x v="15"/>
    <x v="0"/>
    <s v="COTIZACION"/>
    <s v="DICIEMBRE"/>
    <d v="2024-12-11T00:00:00"/>
    <s v="CO42-CRISTHIAN VILLEGAS"/>
    <x v="12"/>
    <s v="PRODUCTOS DE CUERO Y CAUCHO"/>
    <x v="4"/>
    <x v="6"/>
    <x v="15"/>
    <d v="2024-12-11T00:00:00"/>
    <m/>
    <x v="15"/>
    <s v="BIEN"/>
    <x v="15"/>
    <n v="288946.59999999998"/>
    <x v="0"/>
    <x v="0"/>
    <x v="0"/>
    <x v="0"/>
    <x v="0"/>
    <x v="2"/>
    <x v="0"/>
    <x v="8"/>
    <x v="8"/>
    <x v="1"/>
    <x v="0"/>
    <x v="6"/>
    <x v="10"/>
    <x v="9"/>
    <m/>
    <x v="3"/>
    <x v="3"/>
    <x v="3"/>
    <x v="3"/>
    <x v="3"/>
    <m/>
    <x v="3"/>
    <x v="7"/>
    <x v="3"/>
    <x v="1"/>
    <n v="30"/>
    <x v="3"/>
    <m/>
    <x v="3"/>
    <x v="3"/>
    <s v="COLQUIRI"/>
    <m/>
    <m/>
    <x v="15"/>
    <s v="ADQ/MANTTO-002/R2024"/>
    <n v="34400"/>
    <x v="0"/>
    <x v="0"/>
    <x v="0"/>
    <n v="1"/>
    <x v="3"/>
    <n v="0"/>
    <m/>
    <m/>
    <n v="60"/>
    <n v="0"/>
    <n v="0"/>
    <n v="0"/>
    <n v="0"/>
    <n v="-59"/>
    <d v="1899-12-30T00:00:00"/>
    <m/>
    <x v="3"/>
    <m/>
    <x v="3"/>
    <x v="3"/>
    <x v="3"/>
    <n v="0"/>
    <n v="0"/>
    <n v="0"/>
    <n v="0"/>
    <m/>
    <m/>
    <m/>
    <x v="0"/>
    <m/>
    <m/>
    <m/>
    <m/>
    <s v="I"/>
    <s v="NORMAL"/>
    <s v="CONTRATO"/>
    <m/>
    <m/>
    <m/>
    <s v="15-0517-00--0-E"/>
    <m/>
    <s v="LIQUIDACION ADUANA"/>
  </r>
  <r>
    <x v="0"/>
    <x v="16"/>
    <x v="0"/>
    <s v="PAGO"/>
    <s v="MARZO"/>
    <d v="2024-03-18T00:00:00"/>
    <s v="CO42-CRISTHIAN VILLEGAS"/>
    <x v="1"/>
    <s v="PRODUCTOS QUIMICOS"/>
    <x v="4"/>
    <x v="6"/>
    <x v="16"/>
    <d v="2024-03-27T00:00:00"/>
    <m/>
    <x v="16"/>
    <s v="BIEN"/>
    <x v="16"/>
    <n v="21000"/>
    <x v="0"/>
    <x v="3"/>
    <x v="2"/>
    <x v="0"/>
    <x v="0"/>
    <x v="5"/>
    <x v="0"/>
    <x v="14"/>
    <x v="14"/>
    <x v="1"/>
    <x v="0"/>
    <x v="7"/>
    <x v="11"/>
    <x v="10"/>
    <d v="2024-05-20T00:00:00"/>
    <x v="15"/>
    <x v="14"/>
    <x v="15"/>
    <x v="15"/>
    <x v="15"/>
    <m/>
    <x v="15"/>
    <x v="0"/>
    <x v="14"/>
    <x v="1"/>
    <n v="30"/>
    <x v="1"/>
    <m/>
    <x v="14"/>
    <x v="1"/>
    <s v="COLQUIRI"/>
    <m/>
    <m/>
    <x v="16"/>
    <s v="ADQ.MANTTO Y SERV. 22/2024"/>
    <n v="34200"/>
    <x v="0"/>
    <x v="3"/>
    <x v="0"/>
    <n v="1"/>
    <x v="17"/>
    <n v="13913.4"/>
    <m/>
    <m/>
    <n v="1"/>
    <n v="13913.4"/>
    <n v="1999.0517241379309"/>
    <n v="1999.0517241379309"/>
    <n v="1739.175"/>
    <n v="0"/>
    <d v="2024-07-11T00:00:00"/>
    <s v="JULIO"/>
    <x v="16"/>
    <n v="274"/>
    <x v="14"/>
    <x v="17"/>
    <x v="15"/>
    <n v="0"/>
    <n v="0"/>
    <n v="0"/>
    <n v="13913.4"/>
    <m/>
    <m/>
    <m/>
    <x v="0"/>
    <s v="JUL"/>
    <m/>
    <m/>
    <m/>
    <s v="L"/>
    <s v="NORMAL"/>
    <s v="OC"/>
    <n v="316144"/>
    <n v="1772181"/>
    <n v="2058575"/>
    <s v="15-0517-00-568965-0-E"/>
    <m/>
    <m/>
  </r>
  <r>
    <x v="0"/>
    <x v="16"/>
    <x v="0"/>
    <s v="PAGO"/>
    <s v="MARZO"/>
    <d v="2024-03-18T00:00:00"/>
    <s v="CO42-CRISTHIAN VILLEGAS"/>
    <x v="1"/>
    <s v="PRODUCTOS QUIMICOS"/>
    <x v="4"/>
    <x v="6"/>
    <x v="16"/>
    <d v="2024-03-27T00:00:00"/>
    <m/>
    <x v="16"/>
    <s v="BIEN"/>
    <x v="16"/>
    <n v="1251.5999999999999"/>
    <x v="0"/>
    <x v="3"/>
    <x v="2"/>
    <x v="0"/>
    <x v="0"/>
    <x v="5"/>
    <x v="0"/>
    <x v="14"/>
    <x v="14"/>
    <x v="1"/>
    <x v="0"/>
    <x v="7"/>
    <x v="11"/>
    <x v="10"/>
    <d v="2024-05-20T00:00:00"/>
    <x v="15"/>
    <x v="14"/>
    <x v="15"/>
    <x v="16"/>
    <x v="15"/>
    <m/>
    <x v="16"/>
    <x v="0"/>
    <x v="15"/>
    <x v="1"/>
    <n v="30"/>
    <x v="1"/>
    <m/>
    <x v="14"/>
    <x v="1"/>
    <s v="COLQUIRI"/>
    <m/>
    <m/>
    <x v="16"/>
    <s v="ADQ.MANTTO Y SERV. 22/2024"/>
    <n v="34200"/>
    <x v="0"/>
    <x v="3"/>
    <x v="0"/>
    <n v="1"/>
    <x v="18"/>
    <n v="3450"/>
    <m/>
    <m/>
    <n v="1"/>
    <n v="3450"/>
    <n v="495.68965517241378"/>
    <n v="495.68965517241378"/>
    <n v="431.25"/>
    <n v="0"/>
    <d v="2024-07-11T00:00:00"/>
    <s v="JULIO"/>
    <x v="1"/>
    <n v="272"/>
    <x v="15"/>
    <x v="18"/>
    <x v="15"/>
    <n v="0"/>
    <n v="0"/>
    <n v="0"/>
    <n v="3450"/>
    <m/>
    <m/>
    <m/>
    <x v="0"/>
    <s v="JUL"/>
    <m/>
    <m/>
    <m/>
    <s v="L"/>
    <s v="NORMAL"/>
    <s v="OC"/>
    <n v="316144"/>
    <n v="1772181"/>
    <n v="2058575"/>
    <s v="15-0517-00-568965-0-E"/>
    <m/>
    <m/>
  </r>
  <r>
    <x v="0"/>
    <x v="17"/>
    <x v="0"/>
    <s v="OC-COMPRADOR"/>
    <s v="ABRIL"/>
    <d v="2024-04-01T00:00:00"/>
    <s v="CO42-CRISTHIAN VILLEGAS"/>
    <x v="5"/>
    <s v="MATERIAL ELECTRICO"/>
    <x v="4"/>
    <x v="6"/>
    <x v="17"/>
    <d v="2024-04-02T00:00:00"/>
    <m/>
    <x v="17"/>
    <s v="BIEN"/>
    <x v="17"/>
    <n v="1505.09"/>
    <x v="0"/>
    <x v="4"/>
    <x v="0"/>
    <x v="3"/>
    <x v="0"/>
    <x v="5"/>
    <x v="0"/>
    <x v="6"/>
    <x v="6"/>
    <x v="1"/>
    <x v="0"/>
    <x v="6"/>
    <x v="5"/>
    <x v="11"/>
    <d v="2024-04-26T00:00:00"/>
    <x v="16"/>
    <x v="15"/>
    <x v="16"/>
    <x v="17"/>
    <x v="16"/>
    <n v="1238"/>
    <x v="17"/>
    <x v="0"/>
    <x v="5"/>
    <x v="1"/>
    <n v="30"/>
    <x v="3"/>
    <m/>
    <x v="3"/>
    <x v="3"/>
    <s v="COLQUIRI"/>
    <m/>
    <m/>
    <x v="17"/>
    <s v="ADQ.MANTTO Y SERV. 27/2024"/>
    <n v="39700"/>
    <x v="0"/>
    <x v="4"/>
    <x v="3"/>
    <n v="1"/>
    <x v="3"/>
    <n v="0"/>
    <m/>
    <m/>
    <n v="1"/>
    <n v="0"/>
    <n v="0"/>
    <n v="0"/>
    <n v="0"/>
    <n v="0"/>
    <d v="1899-12-30T00:00:00"/>
    <m/>
    <x v="3"/>
    <m/>
    <x v="3"/>
    <x v="3"/>
    <x v="3"/>
    <n v="0"/>
    <n v="0"/>
    <n v="0"/>
    <n v="0"/>
    <m/>
    <m/>
    <m/>
    <x v="0"/>
    <s v="MAR"/>
    <m/>
    <m/>
    <m/>
    <s v="L"/>
    <s v="NORMAL"/>
    <s v="OC"/>
    <m/>
    <s v="15-0517-00-580549-0-E"/>
    <m/>
    <n v="1792346"/>
    <m/>
    <m/>
  </r>
  <r>
    <x v="0"/>
    <x v="18"/>
    <x v="0"/>
    <s v="PAGO"/>
    <s v="SEPTIEMBRE"/>
    <d v="2024-09-18T00:00:00"/>
    <s v="CO42-CRISTHIAN VILLEGAS"/>
    <x v="6"/>
    <s v="OTROS REPUESTOS Y ACCESORIOS"/>
    <x v="4"/>
    <x v="6"/>
    <x v="18"/>
    <d v="2024-09-19T00:00:00"/>
    <m/>
    <x v="18"/>
    <s v="BIEN"/>
    <x v="18"/>
    <n v="93100"/>
    <x v="0"/>
    <x v="0"/>
    <x v="0"/>
    <x v="1"/>
    <x v="0"/>
    <x v="0"/>
    <x v="2"/>
    <x v="15"/>
    <x v="15"/>
    <x v="1"/>
    <x v="0"/>
    <x v="7"/>
    <x v="12"/>
    <x v="12"/>
    <d v="2024-10-02T00:00:00"/>
    <x v="17"/>
    <x v="11"/>
    <x v="17"/>
    <x v="18"/>
    <x v="17"/>
    <n v="93000"/>
    <x v="18"/>
    <x v="8"/>
    <x v="16"/>
    <x v="1"/>
    <n v="30"/>
    <x v="11"/>
    <m/>
    <x v="15"/>
    <x v="13"/>
    <s v="COLQUIRI"/>
    <m/>
    <m/>
    <x v="18"/>
    <s v="ADQ.MANTTO Y SERV.99/2024"/>
    <n v="39800"/>
    <x v="0"/>
    <x v="0"/>
    <x v="1"/>
    <n v="1"/>
    <x v="19"/>
    <n v="93000"/>
    <m/>
    <m/>
    <n v="1"/>
    <n v="93000"/>
    <n v="13362.068965517241"/>
    <n v="13362.068965517241"/>
    <n v="11625"/>
    <n v="0"/>
    <d v="2024-12-02T00:00:00"/>
    <s v="NOVIEMBRE"/>
    <x v="17"/>
    <n v="584"/>
    <x v="16"/>
    <x v="19"/>
    <x v="16"/>
    <n v="0"/>
    <n v="0"/>
    <n v="0"/>
    <n v="93000"/>
    <m/>
    <m/>
    <m/>
    <x v="0"/>
    <m/>
    <m/>
    <m/>
    <m/>
    <s v="L"/>
    <s v="NORMAL"/>
    <s v="CONTRATO"/>
    <m/>
    <s v="15-0517-00-580539-0-E"/>
    <m/>
    <n v="1792339"/>
    <m/>
    <m/>
  </r>
  <r>
    <x v="0"/>
    <x v="19"/>
    <x v="0"/>
    <s v="PAGO"/>
    <s v="AGOSTO"/>
    <d v="2024-07-31T00:00:00"/>
    <s v="CO42-CRISTHIAN VILLEGAS"/>
    <x v="6"/>
    <s v="OTROS REPUESTOS Y ACCESORIOS"/>
    <x v="4"/>
    <x v="6"/>
    <x v="19"/>
    <d v="2024-07-31T00:00:00"/>
    <m/>
    <x v="19"/>
    <s v="BIEN"/>
    <x v="19"/>
    <n v="132538"/>
    <x v="0"/>
    <x v="0"/>
    <x v="0"/>
    <x v="0"/>
    <x v="0"/>
    <x v="0"/>
    <x v="0"/>
    <x v="16"/>
    <x v="16"/>
    <x v="1"/>
    <x v="0"/>
    <x v="7"/>
    <x v="12"/>
    <x v="12"/>
    <d v="2024-09-03T00:00:00"/>
    <x v="18"/>
    <x v="16"/>
    <x v="18"/>
    <x v="19"/>
    <x v="18"/>
    <n v="95800"/>
    <x v="19"/>
    <x v="9"/>
    <x v="17"/>
    <x v="1"/>
    <n v="30"/>
    <x v="11"/>
    <m/>
    <x v="16"/>
    <x v="14"/>
    <s v="COLQUIRI"/>
    <m/>
    <m/>
    <x v="19"/>
    <s v="ADQ. MANTTO Y SERV. 79/2024"/>
    <n v="39800"/>
    <x v="0"/>
    <x v="1"/>
    <x v="0"/>
    <n v="1"/>
    <x v="20"/>
    <n v="95800"/>
    <m/>
    <m/>
    <n v="1"/>
    <n v="95800"/>
    <n v="13764.367816091954"/>
    <n v="13764.367816091954"/>
    <n v="11975"/>
    <n v="0"/>
    <d v="2024-12-06T00:00:00"/>
    <s v="DICIEMBRE"/>
    <x v="18"/>
    <n v="644"/>
    <x v="17"/>
    <x v="20"/>
    <x v="17"/>
    <n v="0"/>
    <n v="0"/>
    <n v="0"/>
    <n v="95800"/>
    <m/>
    <m/>
    <m/>
    <x v="0"/>
    <m/>
    <m/>
    <m/>
    <m/>
    <s v="L"/>
    <s v="NORMAL"/>
    <s v="CONTRATO"/>
    <m/>
    <s v="15-0517-00-572508-0-E "/>
    <m/>
    <n v="1762520"/>
    <m/>
    <m/>
  </r>
  <r>
    <x v="0"/>
    <x v="19"/>
    <x v="0"/>
    <s v="PAGO"/>
    <s v="AGOSTO"/>
    <d v="2024-07-31T00:00:00"/>
    <s v="CO42-CRISTHIAN VILLEGAS"/>
    <x v="6"/>
    <s v="OTROS REPUESTOS Y ACCESORIOS"/>
    <x v="4"/>
    <x v="6"/>
    <x v="19"/>
    <d v="2024-07-31T00:00:00"/>
    <m/>
    <x v="19"/>
    <s v="BIEN"/>
    <x v="19"/>
    <n v="132538"/>
    <x v="0"/>
    <x v="0"/>
    <x v="0"/>
    <x v="0"/>
    <x v="0"/>
    <x v="0"/>
    <x v="0"/>
    <x v="16"/>
    <x v="16"/>
    <x v="1"/>
    <x v="0"/>
    <x v="7"/>
    <x v="12"/>
    <x v="12"/>
    <d v="2024-09-03T00:00:00"/>
    <x v="18"/>
    <x v="16"/>
    <x v="18"/>
    <x v="20"/>
    <x v="18"/>
    <n v="14938"/>
    <x v="20"/>
    <x v="0"/>
    <x v="18"/>
    <x v="1"/>
    <n v="30"/>
    <x v="1"/>
    <m/>
    <x v="16"/>
    <x v="15"/>
    <s v="COLQUIRI"/>
    <m/>
    <m/>
    <x v="19"/>
    <s v="ADQ. MANTTO Y SERV. 79/2024"/>
    <n v="39800"/>
    <x v="0"/>
    <x v="1"/>
    <x v="0"/>
    <n v="1"/>
    <x v="21"/>
    <n v="14938"/>
    <m/>
    <m/>
    <n v="1"/>
    <n v="14938"/>
    <n v="2146.2643678160921"/>
    <n v="2146.2643678160921"/>
    <n v="1867.25"/>
    <n v="0"/>
    <d v="2024-11-04T00:00:00"/>
    <s v="NOVIEMBRE"/>
    <x v="19"/>
    <n v="534"/>
    <x v="18"/>
    <x v="21"/>
    <x v="18"/>
    <n v="0"/>
    <n v="0"/>
    <n v="0"/>
    <n v="14938"/>
    <m/>
    <m/>
    <m/>
    <x v="0"/>
    <m/>
    <m/>
    <m/>
    <m/>
    <s v="L"/>
    <s v="NORMAL"/>
    <s v="OC"/>
    <m/>
    <s v="15-0517-00-572508-0-E "/>
    <m/>
    <n v="1762520"/>
    <m/>
    <m/>
  </r>
  <r>
    <x v="0"/>
    <x v="19"/>
    <x v="0"/>
    <s v="PAGO"/>
    <s v="AGOSTO"/>
    <d v="2024-07-31T00:00:00"/>
    <s v="CO42-CRISTHIAN VILLEGAS"/>
    <x v="6"/>
    <s v="OTROS REPUESTOS Y ACCESORIOS"/>
    <x v="4"/>
    <x v="6"/>
    <x v="19"/>
    <d v="2024-07-31T00:00:00"/>
    <m/>
    <x v="19"/>
    <s v="BIEN"/>
    <x v="19"/>
    <n v="132538"/>
    <x v="0"/>
    <x v="0"/>
    <x v="0"/>
    <x v="0"/>
    <x v="0"/>
    <x v="0"/>
    <x v="0"/>
    <x v="16"/>
    <x v="16"/>
    <x v="1"/>
    <x v="0"/>
    <x v="7"/>
    <x v="12"/>
    <x v="12"/>
    <d v="2024-09-03T00:00:00"/>
    <x v="18"/>
    <x v="16"/>
    <x v="18"/>
    <x v="21"/>
    <x v="18"/>
    <n v="19950"/>
    <x v="21"/>
    <x v="0"/>
    <x v="19"/>
    <x v="1"/>
    <n v="30"/>
    <x v="0"/>
    <m/>
    <x v="16"/>
    <x v="16"/>
    <s v="COLQUIRI"/>
    <m/>
    <m/>
    <x v="19"/>
    <s v="ADQ. MANTTO Y SERV. 79/2024"/>
    <n v="39800"/>
    <x v="0"/>
    <x v="1"/>
    <x v="0"/>
    <n v="1"/>
    <x v="22"/>
    <n v="19950"/>
    <m/>
    <m/>
    <n v="1"/>
    <n v="19950"/>
    <n v="2866.3793103448274"/>
    <n v="2866.3793103448274"/>
    <n v="2493.75"/>
    <n v="0"/>
    <d v="2024-11-02T00:00:00"/>
    <s v="NOVIEMBRE"/>
    <x v="20"/>
    <n v="552"/>
    <x v="19"/>
    <x v="22"/>
    <x v="18"/>
    <n v="0"/>
    <n v="0"/>
    <n v="0"/>
    <n v="19950"/>
    <m/>
    <m/>
    <m/>
    <x v="0"/>
    <m/>
    <m/>
    <m/>
    <m/>
    <s v="L"/>
    <s v="NORMAL"/>
    <s v="OC"/>
    <m/>
    <s v="15-0517-00-572508-0-E "/>
    <m/>
    <n v="1762520"/>
    <m/>
    <m/>
  </r>
  <r>
    <x v="0"/>
    <x v="20"/>
    <x v="0"/>
    <s v="PAGO"/>
    <s v="AGOSTO"/>
    <d v="2024-08-09T00:00:00"/>
    <s v="CO42-CRISTHIAN VILLEGAS"/>
    <x v="13"/>
    <s v="MANTENIMIENTO Y REPARACION DE MAQUINARIA Y EQUIPOS"/>
    <x v="4"/>
    <x v="6"/>
    <x v="20"/>
    <d v="2024-08-09T00:00:00"/>
    <m/>
    <x v="20"/>
    <s v="SERVICIO"/>
    <x v="20"/>
    <n v="30000"/>
    <x v="0"/>
    <x v="0"/>
    <x v="0"/>
    <x v="1"/>
    <x v="0"/>
    <x v="0"/>
    <x v="2"/>
    <x v="16"/>
    <x v="16"/>
    <x v="1"/>
    <x v="0"/>
    <x v="7"/>
    <x v="12"/>
    <x v="12"/>
    <d v="2024-08-26T00:00:00"/>
    <x v="19"/>
    <x v="17"/>
    <x v="19"/>
    <x v="22"/>
    <x v="19"/>
    <n v="30000"/>
    <x v="22"/>
    <x v="0"/>
    <x v="20"/>
    <x v="1"/>
    <n v="30"/>
    <x v="2"/>
    <m/>
    <x v="16"/>
    <x v="17"/>
    <s v="COLQUIRI"/>
    <m/>
    <m/>
    <x v="20"/>
    <s v="ADQ. MANTTO Y SERV. 73/2024"/>
    <n v="24120"/>
    <x v="0"/>
    <x v="0"/>
    <x v="1"/>
    <n v="1"/>
    <x v="23"/>
    <n v="30000"/>
    <m/>
    <m/>
    <n v="1"/>
    <n v="30000"/>
    <n v="4310.3448275862065"/>
    <n v="4310.3448275862065"/>
    <n v="3749.9999999999995"/>
    <n v="0"/>
    <d v="2024-09-30T00:00:00"/>
    <s v="SEPTIEMBRE"/>
    <x v="21"/>
    <n v="41"/>
    <x v="3"/>
    <x v="23"/>
    <x v="2"/>
    <n v="0"/>
    <n v="0"/>
    <n v="0"/>
    <n v="30000"/>
    <m/>
    <m/>
    <m/>
    <x v="0"/>
    <m/>
    <m/>
    <m/>
    <m/>
    <s v="L"/>
    <s v="NORMAL"/>
    <s v="OC"/>
    <m/>
    <s v="15-0517-00-572508-0-E "/>
    <m/>
    <n v="1762520"/>
    <m/>
    <m/>
  </r>
  <r>
    <x v="0"/>
    <x v="21"/>
    <x v="0"/>
    <s v="COTIZACION"/>
    <s v="OCTUBRE"/>
    <d v="2024-09-26T00:00:00"/>
    <s v="CO42-CRISTHIAN VILLEGAS"/>
    <x v="6"/>
    <s v="OTROS REPUESTOS Y ACCESORIOS"/>
    <x v="4"/>
    <x v="6"/>
    <x v="21"/>
    <d v="2024-09-26T00:00:00"/>
    <m/>
    <x v="21"/>
    <s v="BIEN"/>
    <x v="21"/>
    <n v="294963.5"/>
    <x v="0"/>
    <x v="0"/>
    <x v="0"/>
    <x v="0"/>
    <x v="0"/>
    <x v="0"/>
    <x v="0"/>
    <x v="17"/>
    <x v="17"/>
    <x v="1"/>
    <x v="0"/>
    <x v="6"/>
    <x v="12"/>
    <x v="13"/>
    <m/>
    <x v="3"/>
    <x v="3"/>
    <x v="3"/>
    <x v="3"/>
    <x v="3"/>
    <m/>
    <x v="3"/>
    <x v="0"/>
    <x v="3"/>
    <x v="1"/>
    <n v="30"/>
    <x v="3"/>
    <m/>
    <x v="3"/>
    <x v="3"/>
    <s v="COLQUIRI"/>
    <m/>
    <m/>
    <x v="21"/>
    <s v="ADQ. MANTTO 108/2024"/>
    <n v="39800"/>
    <x v="0"/>
    <x v="0"/>
    <x v="0"/>
    <n v="1"/>
    <x v="3"/>
    <n v="0"/>
    <m/>
    <m/>
    <n v="1"/>
    <n v="0"/>
    <n v="0"/>
    <n v="0"/>
    <n v="0"/>
    <n v="0"/>
    <d v="1899-12-30T00:00:00"/>
    <m/>
    <x v="3"/>
    <m/>
    <x v="3"/>
    <x v="3"/>
    <x v="3"/>
    <n v="0"/>
    <n v="0"/>
    <n v="0"/>
    <n v="0"/>
    <m/>
    <m/>
    <m/>
    <x v="0"/>
    <m/>
    <m/>
    <m/>
    <m/>
    <s v="L"/>
    <s v="NORMAL"/>
    <s v="OC"/>
    <m/>
    <m/>
    <m/>
    <s v="15-0517-00--0-E"/>
    <m/>
    <m/>
  </r>
  <r>
    <x v="0"/>
    <x v="22"/>
    <x v="2"/>
    <s v="COTIZACION"/>
    <s v="OCTUBRE"/>
    <d v="2024-09-30T00:00:00"/>
    <s v="CO42-CRISTHIAN VILLEGAS"/>
    <x v="6"/>
    <s v="OTROS REPUESTOS Y ACCESORIOS"/>
    <x v="4"/>
    <x v="6"/>
    <x v="22"/>
    <d v="2024-09-30T00:00:00"/>
    <m/>
    <x v="22"/>
    <s v="BIEN"/>
    <x v="22"/>
    <n v="183777"/>
    <x v="0"/>
    <x v="0"/>
    <x v="0"/>
    <x v="0"/>
    <x v="0"/>
    <x v="0"/>
    <x v="0"/>
    <x v="18"/>
    <x v="18"/>
    <x v="1"/>
    <x v="0"/>
    <x v="6"/>
    <x v="13"/>
    <x v="13"/>
    <m/>
    <x v="3"/>
    <x v="3"/>
    <x v="3"/>
    <x v="3"/>
    <x v="3"/>
    <m/>
    <x v="3"/>
    <x v="0"/>
    <x v="3"/>
    <x v="1"/>
    <n v="30"/>
    <x v="3"/>
    <m/>
    <x v="3"/>
    <x v="3"/>
    <s v="COLQUIRI"/>
    <m/>
    <m/>
    <x v="22"/>
    <s v="ADQ/MANTTO-116/2024"/>
    <n v="39800"/>
    <x v="0"/>
    <x v="0"/>
    <x v="0"/>
    <n v="60"/>
    <x v="3"/>
    <n v="0"/>
    <m/>
    <m/>
    <n v="60"/>
    <n v="0"/>
    <n v="0"/>
    <n v="0"/>
    <n v="0"/>
    <n v="0"/>
    <d v="1899-12-30T00:00:00"/>
    <m/>
    <x v="3"/>
    <m/>
    <x v="3"/>
    <x v="3"/>
    <x v="3"/>
    <n v="0"/>
    <n v="0"/>
    <n v="0"/>
    <n v="0"/>
    <m/>
    <m/>
    <m/>
    <x v="0"/>
    <m/>
    <m/>
    <m/>
    <m/>
    <s v="I"/>
    <s v="NORMAL"/>
    <s v="OC"/>
    <m/>
    <m/>
    <m/>
    <s v="15-0517-00--0-E"/>
    <m/>
    <s v="VENTA DE DIVISAS"/>
  </r>
  <r>
    <x v="0"/>
    <x v="23"/>
    <x v="3"/>
    <s v="COMISION DE CALIFICACION"/>
    <s v="JUNIO"/>
    <d v="2024-06-03T00:00:00"/>
    <s v="CO42-CRISTHIAN VILLEGAS"/>
    <x v="6"/>
    <s v="OTROS REPUESTOS Y ACCESORIOS"/>
    <x v="4"/>
    <x v="6"/>
    <x v="23"/>
    <d v="2024-06-03T00:00:00"/>
    <m/>
    <x v="23"/>
    <s v="BIEN"/>
    <x v="23"/>
    <n v="168224"/>
    <x v="0"/>
    <x v="0"/>
    <x v="0"/>
    <x v="2"/>
    <x v="0"/>
    <x v="3"/>
    <x v="0"/>
    <x v="19"/>
    <x v="19"/>
    <x v="1"/>
    <x v="0"/>
    <x v="8"/>
    <x v="14"/>
    <x v="13"/>
    <m/>
    <x v="3"/>
    <x v="3"/>
    <x v="3"/>
    <x v="3"/>
    <x v="3"/>
    <m/>
    <x v="3"/>
    <x v="0"/>
    <x v="3"/>
    <x v="1"/>
    <n v="30"/>
    <x v="3"/>
    <m/>
    <x v="3"/>
    <x v="3"/>
    <s v="COLQUIRI"/>
    <m/>
    <m/>
    <x v="23"/>
    <s v="ADQ. MANTTO Y SERV. 40/2024"/>
    <n v="39800"/>
    <x v="0"/>
    <x v="0"/>
    <x v="2"/>
    <n v="1"/>
    <x v="3"/>
    <n v="0"/>
    <m/>
    <m/>
    <n v="1"/>
    <n v="0"/>
    <n v="0"/>
    <n v="0"/>
    <n v="0"/>
    <n v="0"/>
    <d v="1899-12-30T00:00:00"/>
    <m/>
    <x v="3"/>
    <m/>
    <x v="3"/>
    <x v="3"/>
    <x v="3"/>
    <n v="0"/>
    <n v="0"/>
    <n v="0"/>
    <n v="0"/>
    <m/>
    <m/>
    <m/>
    <x v="0"/>
    <m/>
    <m/>
    <m/>
    <m/>
    <s v="L"/>
    <s v="NORMAL"/>
    <s v="OC"/>
    <m/>
    <s v="15-0517-00-568956-0-E"/>
    <m/>
    <n v="1762521"/>
    <m/>
    <m/>
  </r>
  <r>
    <x v="0"/>
    <x v="24"/>
    <x v="4"/>
    <s v="CERRADO"/>
    <s v="JUNIO"/>
    <d v="2024-06-14T00:00:00"/>
    <s v="CO42-CRISTHIAN VILLEGAS"/>
    <x v="9"/>
    <s v="FLETES Y ALMACENAMIENTO"/>
    <x v="3"/>
    <x v="4"/>
    <x v="24"/>
    <d v="2024-06-14T00:00:00"/>
    <m/>
    <x v="24"/>
    <s v="SERVICIO"/>
    <x v="24"/>
    <n v="92500"/>
    <x v="0"/>
    <x v="0"/>
    <x v="0"/>
    <x v="2"/>
    <x v="0"/>
    <x v="3"/>
    <x v="2"/>
    <x v="20"/>
    <x v="20"/>
    <x v="1"/>
    <x v="0"/>
    <x v="4"/>
    <x v="15"/>
    <x v="6"/>
    <m/>
    <x v="3"/>
    <x v="3"/>
    <x v="3"/>
    <x v="3"/>
    <x v="3"/>
    <m/>
    <x v="3"/>
    <x v="0"/>
    <x v="3"/>
    <x v="1"/>
    <n v="30"/>
    <x v="3"/>
    <m/>
    <x v="3"/>
    <x v="3"/>
    <s v="COLQUIRI"/>
    <m/>
    <m/>
    <x v="24"/>
    <s v="IT-PCPL-067/2024"/>
    <n v="22300"/>
    <x v="0"/>
    <x v="0"/>
    <x v="2"/>
    <n v="1"/>
    <x v="3"/>
    <n v="0"/>
    <m/>
    <m/>
    <n v="1"/>
    <n v="0"/>
    <n v="0"/>
    <n v="0"/>
    <n v="0"/>
    <n v="0"/>
    <d v="1899-12-30T00:00:00"/>
    <m/>
    <x v="3"/>
    <m/>
    <x v="3"/>
    <x v="3"/>
    <x v="3"/>
    <n v="0"/>
    <n v="0"/>
    <n v="0"/>
    <n v="0"/>
    <m/>
    <m/>
    <m/>
    <x v="0"/>
    <m/>
    <m/>
    <m/>
    <m/>
    <s v="L"/>
    <s v="NORMAL"/>
    <s v="OC"/>
    <m/>
    <s v="15-0517-00-568956-0-E"/>
    <m/>
    <n v="1762521"/>
    <m/>
    <m/>
  </r>
  <r>
    <x v="0"/>
    <x v="25"/>
    <x v="1"/>
    <s v="PAGO"/>
    <s v="MAYO"/>
    <d v="2024-04-26T00:00:00"/>
    <s v="CO42-CRISTHIAN VILLEGAS"/>
    <x v="14"/>
    <s v="ALQUILER DE EQUIPO Y MAQUINARIA"/>
    <x v="3"/>
    <x v="4"/>
    <x v="25"/>
    <d v="2024-04-30T00:00:00"/>
    <m/>
    <x v="25"/>
    <s v="SERVICIO"/>
    <x v="25"/>
    <n v="51200"/>
    <x v="0"/>
    <x v="5"/>
    <x v="3"/>
    <x v="5"/>
    <x v="1"/>
    <x v="3"/>
    <x v="1"/>
    <x v="9"/>
    <x v="9"/>
    <x v="1"/>
    <x v="0"/>
    <x v="4"/>
    <x v="11"/>
    <x v="6"/>
    <d v="2024-05-14T00:00:00"/>
    <x v="20"/>
    <x v="18"/>
    <x v="20"/>
    <x v="23"/>
    <x v="20"/>
    <n v="51200"/>
    <x v="23"/>
    <x v="0"/>
    <x v="21"/>
    <x v="1"/>
    <n v="30"/>
    <x v="1"/>
    <m/>
    <x v="17"/>
    <x v="18"/>
    <s v="COLQUIRI"/>
    <m/>
    <m/>
    <x v="25"/>
    <s v="EMC – PCPL– 47/2024"/>
    <n v="23200"/>
    <x v="0"/>
    <x v="5"/>
    <x v="5"/>
    <n v="160"/>
    <x v="24"/>
    <n v="51200"/>
    <m/>
    <m/>
    <n v="160"/>
    <n v="51200"/>
    <n v="45.977011494252871"/>
    <n v="7356.3218390804595"/>
    <n v="6400"/>
    <n v="0"/>
    <d v="2024-06-28T00:00:00"/>
    <s v="JUNIO"/>
    <x v="22"/>
    <n v="2"/>
    <x v="20"/>
    <x v="24"/>
    <x v="19"/>
    <n v="0"/>
    <n v="0"/>
    <n v="0"/>
    <n v="51200"/>
    <m/>
    <m/>
    <m/>
    <x v="0"/>
    <m/>
    <m/>
    <m/>
    <m/>
    <s v="L"/>
    <s v="NORMAL"/>
    <s v="OC"/>
    <m/>
    <s v="15-0517-00-568956-0-E"/>
    <m/>
    <n v="1762521"/>
    <m/>
    <m/>
  </r>
  <r>
    <x v="0"/>
    <x v="26"/>
    <x v="0"/>
    <s v="CERRADO"/>
    <s v="MAYO"/>
    <d v="2024-04-26T00:00:00"/>
    <s v="CO42-CRISTHIAN VILLEGAS"/>
    <x v="1"/>
    <s v="PRODUCTOS QUIMICOS"/>
    <x v="5"/>
    <x v="4"/>
    <x v="26"/>
    <d v="2024-04-30T00:00:00"/>
    <m/>
    <x v="26"/>
    <s v="BIEN"/>
    <x v="26"/>
    <n v="31321.5"/>
    <x v="0"/>
    <x v="0"/>
    <x v="0"/>
    <x v="6"/>
    <x v="0"/>
    <x v="3"/>
    <x v="1"/>
    <x v="21"/>
    <x v="21"/>
    <x v="1"/>
    <x v="0"/>
    <x v="4"/>
    <x v="15"/>
    <x v="6"/>
    <d v="2024-05-13T00:00:00"/>
    <x v="21"/>
    <x v="19"/>
    <x v="21"/>
    <x v="24"/>
    <x v="21"/>
    <n v="25084.35"/>
    <x v="24"/>
    <x v="0"/>
    <x v="22"/>
    <x v="3"/>
    <n v="30"/>
    <x v="2"/>
    <m/>
    <x v="18"/>
    <x v="19"/>
    <s v="COLQUIRI"/>
    <m/>
    <m/>
    <x v="26"/>
    <s v="EMC – PCPL– 48/2024"/>
    <n v="34200"/>
    <x v="0"/>
    <x v="0"/>
    <x v="6"/>
    <n v="1"/>
    <x v="25"/>
    <n v="25084.35"/>
    <m/>
    <m/>
    <n v="1"/>
    <n v="25084.35"/>
    <n v="3604.0732758620688"/>
    <n v="3604.0732758620688"/>
    <n v="3135.5437499999998"/>
    <n v="0"/>
    <d v="2024-06-29T00:00:00"/>
    <s v="JUNIO"/>
    <x v="23"/>
    <n v="236"/>
    <x v="21"/>
    <x v="25"/>
    <x v="20"/>
    <n v="0"/>
    <n v="0"/>
    <n v="0"/>
    <n v="25084.35"/>
    <m/>
    <m/>
    <m/>
    <x v="0"/>
    <m/>
    <m/>
    <m/>
    <m/>
    <s v="L"/>
    <s v="NORMAL"/>
    <s v="OC"/>
    <m/>
    <s v="15-0517-00-568956-0-E"/>
    <m/>
    <n v="1762521"/>
    <m/>
    <m/>
  </r>
  <r>
    <x v="0"/>
    <x v="27"/>
    <x v="0"/>
    <s v="CONTRATO "/>
    <s v="OCTUBRE"/>
    <d v="2024-09-30T00:00:00"/>
    <s v="CO42-CRISTHIAN VILLEGAS"/>
    <x v="2"/>
    <s v="PRENDAS DE VESTIR"/>
    <x v="6"/>
    <x v="7"/>
    <x v="27"/>
    <d v="2024-10-01T00:00:00"/>
    <m/>
    <x v="27"/>
    <s v="BIEN"/>
    <x v="27"/>
    <n v="32860"/>
    <x v="0"/>
    <x v="0"/>
    <x v="0"/>
    <x v="0"/>
    <x v="0"/>
    <x v="0"/>
    <x v="0"/>
    <x v="22"/>
    <x v="22"/>
    <x v="1"/>
    <x v="0"/>
    <x v="9"/>
    <x v="16"/>
    <x v="14"/>
    <d v="2024-10-25T00:00:00"/>
    <x v="22"/>
    <x v="20"/>
    <x v="22"/>
    <x v="25"/>
    <x v="22"/>
    <n v="32696"/>
    <x v="25"/>
    <x v="10"/>
    <x v="23"/>
    <x v="1"/>
    <n v="30"/>
    <x v="7"/>
    <m/>
    <x v="19"/>
    <x v="20"/>
    <s v="COLQUIRI"/>
    <m/>
    <m/>
    <x v="27"/>
    <s v="ADQ/SIMA-102/2024"/>
    <n v="33300"/>
    <x v="0"/>
    <x v="0"/>
    <x v="0"/>
    <n v="1"/>
    <x v="26"/>
    <n v="32696"/>
    <m/>
    <m/>
    <n v="1"/>
    <n v="32696"/>
    <n v="4697.7011494252874"/>
    <n v="4697.7011494252874"/>
    <n v="4087"/>
    <n v="0"/>
    <d v="2024-12-17T00:00:00"/>
    <m/>
    <x v="3"/>
    <m/>
    <x v="3"/>
    <x v="3"/>
    <x v="3"/>
    <n v="-45643"/>
    <n v="-7461717.6400000006"/>
    <n v="2288.7200000000003"/>
    <n v="7492124.9199999999"/>
    <m/>
    <m/>
    <m/>
    <x v="0"/>
    <m/>
    <m/>
    <m/>
    <m/>
    <s v="L"/>
    <s v="NORMAL"/>
    <s v="CONTRATO"/>
    <m/>
    <s v="15-0517-00-570321-0-E"/>
    <m/>
    <n v="1754084"/>
    <m/>
    <m/>
  </r>
  <r>
    <x v="0"/>
    <x v="28"/>
    <x v="0"/>
    <s v="CERRADO"/>
    <s v="MAYO"/>
    <d v="2024-05-07T00:00:00"/>
    <s v="CO42-CRISTHIAN VILLEGAS"/>
    <x v="11"/>
    <s v="PRODUCTOS NO METALICOS Y PLASTICOS"/>
    <x v="7"/>
    <x v="8"/>
    <x v="28"/>
    <d v="2024-05-07T00:00:00"/>
    <m/>
    <x v="28"/>
    <s v="BIEN"/>
    <x v="28"/>
    <n v="208561"/>
    <x v="0"/>
    <x v="0"/>
    <x v="0"/>
    <x v="3"/>
    <x v="0"/>
    <x v="3"/>
    <x v="0"/>
    <x v="9"/>
    <x v="9"/>
    <x v="1"/>
    <x v="0"/>
    <x v="10"/>
    <x v="17"/>
    <x v="15"/>
    <d v="2024-05-20T00:00:00"/>
    <x v="23"/>
    <x v="9"/>
    <x v="23"/>
    <x v="26"/>
    <x v="23"/>
    <n v="203701"/>
    <x v="26"/>
    <x v="11"/>
    <x v="24"/>
    <x v="1"/>
    <n v="30"/>
    <x v="12"/>
    <m/>
    <x v="20"/>
    <x v="8"/>
    <s v="COLQUIRI"/>
    <m/>
    <m/>
    <x v="28"/>
    <s v="ADQ/MINA-028/2024"/>
    <n v="34500"/>
    <x v="0"/>
    <x v="0"/>
    <x v="3"/>
    <n v="1"/>
    <x v="27"/>
    <n v="203701"/>
    <m/>
    <m/>
    <n v="1"/>
    <n v="203701"/>
    <n v="29267.385057471263"/>
    <n v="29267.385057471263"/>
    <n v="25462.625"/>
    <n v="0"/>
    <d v="2024-07-20T00:00:00"/>
    <s v="JUNIO"/>
    <x v="24"/>
    <n v="250"/>
    <x v="22"/>
    <x v="26"/>
    <x v="21"/>
    <n v="0"/>
    <n v="0"/>
    <n v="0"/>
    <n v="203701"/>
    <m/>
    <m/>
    <m/>
    <x v="0"/>
    <m/>
    <m/>
    <m/>
    <m/>
    <s v="L"/>
    <s v="NORMAL"/>
    <s v="CONTRATO"/>
    <m/>
    <s v="15-0517-00-568956-0-E"/>
    <m/>
    <n v="1762521"/>
    <m/>
    <m/>
  </r>
  <r>
    <x v="0"/>
    <x v="29"/>
    <x v="1"/>
    <s v="CONTRATO-LEGAL"/>
    <s v="MAYO"/>
    <d v="2024-05-16T00:00:00"/>
    <s v="CO42-CRISTHIAN VILLEGAS"/>
    <x v="13"/>
    <s v="MANTENIMIENTO Y REPARACION DE MAQUINARIA Y EQUIPOS"/>
    <x v="3"/>
    <x v="4"/>
    <x v="29"/>
    <d v="2024-05-16T00:00:00"/>
    <m/>
    <x v="29"/>
    <s v="SERVICIO"/>
    <x v="29"/>
    <n v="255000"/>
    <x v="0"/>
    <x v="0"/>
    <x v="0"/>
    <x v="1"/>
    <x v="0"/>
    <x v="3"/>
    <x v="2"/>
    <x v="23"/>
    <x v="23"/>
    <x v="1"/>
    <x v="0"/>
    <x v="4"/>
    <x v="15"/>
    <x v="6"/>
    <d v="2024-05-27T00:00:00"/>
    <x v="24"/>
    <x v="9"/>
    <x v="24"/>
    <x v="27"/>
    <x v="24"/>
    <n v="254000"/>
    <x v="27"/>
    <x v="12"/>
    <x v="20"/>
    <x v="1"/>
    <n v="30"/>
    <x v="13"/>
    <m/>
    <x v="21"/>
    <x v="19"/>
    <s v="COLQUIRI"/>
    <m/>
    <m/>
    <x v="29"/>
    <s v="EMC-PCPL-061/2024"/>
    <n v="24120"/>
    <x v="0"/>
    <x v="0"/>
    <x v="1"/>
    <n v="1"/>
    <x v="28"/>
    <n v="254000"/>
    <m/>
    <m/>
    <n v="1"/>
    <n v="254000"/>
    <n v="36494.252873563215"/>
    <n v="36494.252873563215"/>
    <n v="31749.999999999996"/>
    <n v="0"/>
    <d v="2024-07-04T00:00:00"/>
    <s v="JULIO"/>
    <x v="1"/>
    <n v="10"/>
    <x v="23"/>
    <x v="27"/>
    <x v="11"/>
    <n v="0"/>
    <n v="0"/>
    <n v="0"/>
    <n v="254000"/>
    <m/>
    <m/>
    <m/>
    <x v="0"/>
    <m/>
    <m/>
    <m/>
    <m/>
    <s v="L"/>
    <s v="NORMAL"/>
    <s v="CONTRATO"/>
    <m/>
    <s v="15-0517-00-568956-0-E"/>
    <m/>
    <n v="1762521"/>
    <m/>
    <m/>
  </r>
  <r>
    <x v="0"/>
    <x v="30"/>
    <x v="0"/>
    <s v="PAGO"/>
    <s v="ABRIL"/>
    <d v="2024-04-10T00:00:00"/>
    <s v="CO42-CRISTHIAN VILLEGAS"/>
    <x v="3"/>
    <s v="PRODUCTOS METÁLICOS"/>
    <x v="1"/>
    <x v="1"/>
    <x v="30"/>
    <d v="2024-04-12T00:00:00"/>
    <m/>
    <x v="30"/>
    <s v="BIEN"/>
    <x v="30"/>
    <n v="155800"/>
    <x v="0"/>
    <x v="0"/>
    <x v="0"/>
    <x v="3"/>
    <x v="0"/>
    <x v="3"/>
    <x v="0"/>
    <x v="24"/>
    <x v="24"/>
    <x v="1"/>
    <x v="0"/>
    <x v="1"/>
    <x v="18"/>
    <x v="1"/>
    <d v="2024-04-30T00:00:00"/>
    <x v="25"/>
    <x v="14"/>
    <x v="25"/>
    <x v="28"/>
    <x v="25"/>
    <n v="155800"/>
    <x v="28"/>
    <x v="0"/>
    <x v="15"/>
    <x v="1"/>
    <n v="30"/>
    <x v="2"/>
    <m/>
    <x v="22"/>
    <x v="21"/>
    <s v="COLQUIRI"/>
    <m/>
    <m/>
    <x v="30"/>
    <s v="CMB/EMC/O.CIV-ADQ/016/2024"/>
    <n v="34600"/>
    <x v="0"/>
    <x v="0"/>
    <x v="3"/>
    <n v="1"/>
    <x v="29"/>
    <n v="155800"/>
    <m/>
    <m/>
    <n v="1"/>
    <n v="155800"/>
    <n v="22385.057471264368"/>
    <n v="22385.057471264368"/>
    <n v="19475"/>
    <n v="0"/>
    <d v="2024-07-11T00:00:00"/>
    <s v="JULIO"/>
    <x v="1"/>
    <n v="281"/>
    <x v="2"/>
    <x v="28"/>
    <x v="22"/>
    <n v="0"/>
    <n v="0"/>
    <n v="0"/>
    <n v="155800"/>
    <m/>
    <m/>
    <m/>
    <x v="0"/>
    <m/>
    <m/>
    <m/>
    <m/>
    <s v="L"/>
    <s v="NORMAL"/>
    <s v="OC"/>
    <m/>
    <s v="15-0517-00-580553-0-E"/>
    <m/>
    <n v="1792351"/>
    <m/>
    <m/>
  </r>
  <r>
    <x v="0"/>
    <x v="30"/>
    <x v="0"/>
    <s v="PAGO"/>
    <s v="ABRIL"/>
    <d v="2024-04-10T00:00:00"/>
    <s v="CO42-CRISTHIAN VILLEGAS"/>
    <x v="3"/>
    <s v="PRODUCTOS METÁLICOS"/>
    <x v="1"/>
    <x v="1"/>
    <x v="30"/>
    <d v="2024-04-12T00:00:00"/>
    <m/>
    <x v="30"/>
    <s v="BIEN"/>
    <x v="30"/>
    <n v="40825"/>
    <x v="0"/>
    <x v="0"/>
    <x v="0"/>
    <x v="3"/>
    <x v="0"/>
    <x v="3"/>
    <x v="0"/>
    <x v="24"/>
    <x v="24"/>
    <x v="1"/>
    <x v="0"/>
    <x v="1"/>
    <x v="18"/>
    <x v="1"/>
    <d v="2024-04-30T00:00:00"/>
    <x v="25"/>
    <x v="14"/>
    <x v="25"/>
    <x v="29"/>
    <x v="25"/>
    <n v="40825"/>
    <x v="29"/>
    <x v="0"/>
    <x v="25"/>
    <x v="1"/>
    <n v="30"/>
    <x v="2"/>
    <m/>
    <x v="23"/>
    <x v="22"/>
    <s v="COLQUIRI"/>
    <m/>
    <m/>
    <x v="30"/>
    <s v="CMB/EMC/O.CIV-ADQ/016/2024"/>
    <n v="34600"/>
    <x v="0"/>
    <x v="0"/>
    <x v="3"/>
    <n v="1"/>
    <x v="30"/>
    <n v="40825"/>
    <m/>
    <m/>
    <n v="1"/>
    <n v="40825"/>
    <n v="5865.6609195402298"/>
    <n v="5865.6609195402298"/>
    <n v="5103.125"/>
    <n v="0"/>
    <d v="2024-07-13T00:00:00"/>
    <s v="JULIO"/>
    <x v="11"/>
    <n v="292"/>
    <x v="24"/>
    <x v="29"/>
    <x v="22"/>
    <n v="0"/>
    <n v="0"/>
    <n v="0"/>
    <n v="40825"/>
    <m/>
    <m/>
    <m/>
    <x v="0"/>
    <m/>
    <m/>
    <m/>
    <m/>
    <s v="L"/>
    <s v="NORMAL"/>
    <s v="OC"/>
    <m/>
    <s v="15-0517-00-580553-0-E"/>
    <m/>
    <n v="1792351"/>
    <m/>
    <m/>
  </r>
  <r>
    <x v="0"/>
    <x v="30"/>
    <x v="0"/>
    <s v="PAGO"/>
    <s v="ABRIL"/>
    <d v="2024-04-10T00:00:00"/>
    <s v="CO42-CRISTHIAN VILLEGAS"/>
    <x v="3"/>
    <s v="PRODUCTOS METÁLICOS"/>
    <x v="1"/>
    <x v="1"/>
    <x v="30"/>
    <d v="2024-04-12T00:00:00"/>
    <m/>
    <x v="30"/>
    <s v="BIEN"/>
    <x v="30"/>
    <n v="41075"/>
    <x v="0"/>
    <x v="0"/>
    <x v="0"/>
    <x v="3"/>
    <x v="0"/>
    <x v="3"/>
    <x v="0"/>
    <x v="24"/>
    <x v="24"/>
    <x v="1"/>
    <x v="0"/>
    <x v="1"/>
    <x v="18"/>
    <x v="1"/>
    <d v="2024-04-30T00:00:00"/>
    <x v="25"/>
    <x v="14"/>
    <x v="25"/>
    <x v="30"/>
    <x v="25"/>
    <n v="41075"/>
    <x v="30"/>
    <x v="13"/>
    <x v="26"/>
    <x v="1"/>
    <n v="30"/>
    <x v="12"/>
    <m/>
    <x v="24"/>
    <x v="19"/>
    <s v="COLQUIRI"/>
    <m/>
    <m/>
    <x v="30"/>
    <s v="CMB/EMC/O.CIV-ADQ/016/2024"/>
    <n v="34600"/>
    <x v="0"/>
    <x v="0"/>
    <x v="3"/>
    <n v="1"/>
    <x v="31"/>
    <n v="41075"/>
    <m/>
    <m/>
    <n v="1"/>
    <n v="41075"/>
    <n v="5901.5804597701153"/>
    <n v="5901.5804597701153"/>
    <n v="5134.375"/>
    <n v="0"/>
    <d v="2024-07-14T00:00:00"/>
    <s v="JULIO"/>
    <x v="1"/>
    <n v="282"/>
    <x v="19"/>
    <x v="30"/>
    <x v="22"/>
    <n v="0"/>
    <n v="0"/>
    <n v="0"/>
    <n v="41075"/>
    <m/>
    <m/>
    <m/>
    <x v="0"/>
    <m/>
    <m/>
    <m/>
    <m/>
    <s v="L"/>
    <s v="NORMAL"/>
    <s v="CONTRATO"/>
    <m/>
    <s v="15-0517-00-580553-0-E"/>
    <m/>
    <n v="1792351"/>
    <m/>
    <m/>
  </r>
  <r>
    <x v="0"/>
    <x v="30"/>
    <x v="0"/>
    <s v="PAGO"/>
    <s v="ABRIL"/>
    <d v="2024-04-10T00:00:00"/>
    <s v="CO42-CRISTHIAN VILLEGAS"/>
    <x v="3"/>
    <s v="PRODUCTOS METÁLICOS"/>
    <x v="1"/>
    <x v="1"/>
    <x v="30"/>
    <d v="2024-04-12T00:00:00"/>
    <m/>
    <x v="30"/>
    <s v="BIEN"/>
    <x v="30"/>
    <n v="12493.5"/>
    <x v="0"/>
    <x v="0"/>
    <x v="0"/>
    <x v="3"/>
    <x v="0"/>
    <x v="3"/>
    <x v="0"/>
    <x v="24"/>
    <x v="24"/>
    <x v="1"/>
    <x v="0"/>
    <x v="1"/>
    <x v="18"/>
    <x v="1"/>
    <d v="2024-04-30T00:00:00"/>
    <x v="25"/>
    <x v="14"/>
    <x v="25"/>
    <x v="31"/>
    <x v="25"/>
    <n v="12493.5"/>
    <x v="31"/>
    <x v="0"/>
    <x v="27"/>
    <x v="1"/>
    <n v="30"/>
    <x v="2"/>
    <m/>
    <x v="24"/>
    <x v="21"/>
    <s v="COLQUIRI"/>
    <m/>
    <m/>
    <x v="30"/>
    <s v="CMB/EMC/O.CIV-ADQ/016/2024"/>
    <n v="34600"/>
    <x v="0"/>
    <x v="0"/>
    <x v="3"/>
    <n v="1"/>
    <x v="32"/>
    <n v="12493.5"/>
    <m/>
    <m/>
    <n v="1"/>
    <n v="12493.5"/>
    <n v="1795.0431034482758"/>
    <n v="1795.0431034482758"/>
    <n v="1561.6875"/>
    <n v="0"/>
    <d v="2024-07-11T00:00:00"/>
    <s v="JULIO"/>
    <x v="25"/>
    <n v="269"/>
    <x v="4"/>
    <x v="31"/>
    <x v="22"/>
    <n v="0"/>
    <n v="0"/>
    <n v="0"/>
    <n v="12493.5"/>
    <m/>
    <m/>
    <m/>
    <x v="0"/>
    <m/>
    <m/>
    <m/>
    <m/>
    <s v="L"/>
    <s v="NORMAL"/>
    <s v="OC"/>
    <m/>
    <s v="15-0517-00-580553-0-E"/>
    <m/>
    <n v="1792351"/>
    <m/>
    <m/>
  </r>
  <r>
    <x v="0"/>
    <x v="30"/>
    <x v="0"/>
    <s v="PAGO"/>
    <s v="ABRIL"/>
    <d v="2024-04-10T00:00:00"/>
    <s v="CO42-CRISTHIAN VILLEGAS"/>
    <x v="3"/>
    <s v="PRODUCTOS METÁLICOS"/>
    <x v="1"/>
    <x v="1"/>
    <x v="30"/>
    <d v="2024-04-12T00:00:00"/>
    <m/>
    <x v="30"/>
    <s v="BIEN"/>
    <x v="30"/>
    <n v="1250"/>
    <x v="0"/>
    <x v="0"/>
    <x v="0"/>
    <x v="3"/>
    <x v="0"/>
    <x v="3"/>
    <x v="0"/>
    <x v="24"/>
    <x v="24"/>
    <x v="1"/>
    <x v="0"/>
    <x v="1"/>
    <x v="18"/>
    <x v="1"/>
    <d v="2024-04-30T00:00:00"/>
    <x v="25"/>
    <x v="14"/>
    <x v="25"/>
    <x v="32"/>
    <x v="25"/>
    <n v="1250"/>
    <x v="32"/>
    <x v="14"/>
    <x v="28"/>
    <x v="1"/>
    <n v="30"/>
    <x v="12"/>
    <m/>
    <x v="23"/>
    <x v="19"/>
    <s v="COLQUIRI"/>
    <m/>
    <m/>
    <x v="30"/>
    <s v="CMB/EMC/O.CIV-ADQ/016/2024"/>
    <n v="34600"/>
    <x v="0"/>
    <x v="0"/>
    <x v="3"/>
    <n v="1"/>
    <x v="33"/>
    <n v="1250"/>
    <m/>
    <m/>
    <n v="1"/>
    <n v="1250"/>
    <n v="179.59770114942529"/>
    <n v="179.59770114942529"/>
    <n v="156.25"/>
    <n v="0"/>
    <d v="2024-07-17T00:00:00"/>
    <s v="JULIO"/>
    <x v="26"/>
    <n v="299"/>
    <x v="25"/>
    <x v="32"/>
    <x v="22"/>
    <n v="1"/>
    <n v="12.5"/>
    <n v="0"/>
    <n v="1237.5"/>
    <m/>
    <m/>
    <m/>
    <x v="0"/>
    <m/>
    <m/>
    <m/>
    <m/>
    <s v="L"/>
    <s v="NORMAL"/>
    <s v="CONTRATO"/>
    <m/>
    <s v="15-0517-00-580553-0-E"/>
    <m/>
    <n v="1792351"/>
    <m/>
    <m/>
  </r>
  <r>
    <x v="0"/>
    <x v="30"/>
    <x v="0"/>
    <s v="PAGO"/>
    <s v="ABRIL"/>
    <d v="2024-04-10T00:00:00"/>
    <s v="CO42-CRISTHIAN VILLEGAS"/>
    <x v="3"/>
    <s v="PRODUCTOS METÁLICOS"/>
    <x v="1"/>
    <x v="1"/>
    <x v="30"/>
    <d v="2024-04-12T00:00:00"/>
    <m/>
    <x v="30"/>
    <s v="BIEN"/>
    <x v="30"/>
    <n v="888"/>
    <x v="0"/>
    <x v="0"/>
    <x v="0"/>
    <x v="3"/>
    <x v="0"/>
    <x v="3"/>
    <x v="0"/>
    <x v="24"/>
    <x v="24"/>
    <x v="1"/>
    <x v="0"/>
    <x v="1"/>
    <x v="18"/>
    <x v="1"/>
    <d v="2024-04-30T00:00:00"/>
    <x v="25"/>
    <x v="14"/>
    <x v="25"/>
    <x v="33"/>
    <x v="25"/>
    <n v="888"/>
    <x v="33"/>
    <x v="15"/>
    <x v="29"/>
    <x v="1"/>
    <n v="30"/>
    <x v="13"/>
    <m/>
    <x v="23"/>
    <x v="18"/>
    <s v="COLQUIRI"/>
    <m/>
    <m/>
    <x v="30"/>
    <s v="CMB/EMC/O.CIV-ADQ/016/2024"/>
    <n v="34600"/>
    <x v="0"/>
    <x v="0"/>
    <x v="3"/>
    <n v="1"/>
    <x v="34"/>
    <n v="888"/>
    <m/>
    <m/>
    <n v="1"/>
    <n v="888"/>
    <n v="127.58620689655173"/>
    <n v="127.58620689655173"/>
    <n v="111"/>
    <n v="0"/>
    <d v="2024-07-08T00:00:00"/>
    <s v="JULIO"/>
    <x v="11"/>
    <n v="293"/>
    <x v="26"/>
    <x v="33"/>
    <x v="22"/>
    <n v="7"/>
    <n v="62.160000000000004"/>
    <n v="0"/>
    <n v="825.84"/>
    <m/>
    <m/>
    <m/>
    <x v="0"/>
    <m/>
    <m/>
    <m/>
    <m/>
    <s v="L"/>
    <s v="NORMAL"/>
    <s v="CONTRATO"/>
    <m/>
    <s v="15-0517-00-580553-0-E"/>
    <m/>
    <n v="1792351"/>
    <m/>
    <m/>
  </r>
  <r>
    <x v="0"/>
    <x v="31"/>
    <x v="0"/>
    <s v="PAGO"/>
    <s v="MARZO"/>
    <d v="2024-03-18T00:00:00"/>
    <s v="CO42-CRISTHIAN VILLEGAS"/>
    <x v="6"/>
    <s v="OTROS REPUESTOS Y ACCESORIOS"/>
    <x v="7"/>
    <x v="8"/>
    <x v="31"/>
    <d v="2024-03-20T00:00:00"/>
    <m/>
    <x v="31"/>
    <s v="BIEN"/>
    <x v="31"/>
    <n v="132000"/>
    <x v="0"/>
    <x v="6"/>
    <x v="0"/>
    <x v="3"/>
    <x v="0"/>
    <x v="6"/>
    <x v="0"/>
    <x v="25"/>
    <x v="25"/>
    <x v="2"/>
    <x v="2"/>
    <x v="11"/>
    <x v="19"/>
    <x v="16"/>
    <d v="2024-04-09T00:00:00"/>
    <x v="23"/>
    <x v="21"/>
    <x v="26"/>
    <x v="34"/>
    <x v="26"/>
    <n v="132000"/>
    <x v="34"/>
    <x v="16"/>
    <x v="20"/>
    <x v="1"/>
    <n v="30"/>
    <x v="8"/>
    <m/>
    <x v="25"/>
    <x v="23"/>
    <s v="COLQUIRI"/>
    <m/>
    <m/>
    <x v="31"/>
    <s v="ADQ/MINA-026/2024"/>
    <n v="39800"/>
    <x v="0"/>
    <x v="6"/>
    <x v="3"/>
    <n v="1"/>
    <x v="35"/>
    <n v="132000"/>
    <m/>
    <m/>
    <n v="1"/>
    <n v="132000"/>
    <n v="18965.517241379312"/>
    <n v="18965.517241379312"/>
    <n v="16500"/>
    <n v="0"/>
    <d v="2024-06-15T00:00:00"/>
    <s v="JUNIO"/>
    <x v="27"/>
    <n v="211"/>
    <x v="27"/>
    <x v="34"/>
    <x v="23"/>
    <n v="0"/>
    <n v="0"/>
    <n v="0"/>
    <n v="132000"/>
    <m/>
    <m/>
    <m/>
    <x v="2"/>
    <s v="JULIO"/>
    <m/>
    <m/>
    <m/>
    <s v="L"/>
    <s v="NORMAL"/>
    <s v="CONTRATO"/>
    <n v="316144"/>
    <n v="1772181"/>
    <n v="2058575"/>
    <s v="15-0517-00-568965-0-E"/>
    <m/>
    <m/>
  </r>
  <r>
    <x v="0"/>
    <x v="32"/>
    <x v="0"/>
    <s v="OC-COMPRADOR"/>
    <s v="MAYO"/>
    <d v="2024-05-16T00:00:00"/>
    <s v="CO42-CRISTHIAN VILLEGAS"/>
    <x v="15"/>
    <s v="OTRAS MAQUINARIAS Y EQUIPO"/>
    <x v="7"/>
    <x v="8"/>
    <x v="32"/>
    <d v="2024-05-16T00:00:00"/>
    <m/>
    <x v="32"/>
    <s v="BIEN"/>
    <x v="32"/>
    <n v="39451.5"/>
    <x v="0"/>
    <x v="0"/>
    <x v="0"/>
    <x v="0"/>
    <x v="0"/>
    <x v="3"/>
    <x v="0"/>
    <x v="26"/>
    <x v="26"/>
    <x v="1"/>
    <x v="0"/>
    <x v="12"/>
    <x v="17"/>
    <x v="15"/>
    <d v="2024-06-06T00:00:00"/>
    <x v="26"/>
    <x v="22"/>
    <x v="27"/>
    <x v="35"/>
    <x v="27"/>
    <n v="39451.5"/>
    <x v="35"/>
    <x v="0"/>
    <x v="30"/>
    <x v="1"/>
    <n v="30"/>
    <x v="1"/>
    <m/>
    <x v="26"/>
    <x v="24"/>
    <s v="COLQUIRI"/>
    <m/>
    <m/>
    <x v="32"/>
    <s v="ADQ/MINA-030/2024"/>
    <n v="43700"/>
    <x v="0"/>
    <x v="0"/>
    <x v="7"/>
    <n v="1"/>
    <x v="36"/>
    <n v="39451.5"/>
    <m/>
    <m/>
    <n v="1"/>
    <n v="39451.5"/>
    <n v="5668.3189655172418"/>
    <n v="5668.3189655172418"/>
    <n v="4931.4375"/>
    <n v="0"/>
    <d v="2024-08-08T00:00:00"/>
    <s v="AGOSTO"/>
    <x v="28"/>
    <n v="334"/>
    <x v="28"/>
    <x v="35"/>
    <x v="24"/>
    <n v="0"/>
    <n v="0"/>
    <n v="0"/>
    <n v="39451.5"/>
    <m/>
    <m/>
    <m/>
    <x v="0"/>
    <m/>
    <m/>
    <m/>
    <m/>
    <s v="L"/>
    <s v="NORMAL"/>
    <s v="OC"/>
    <m/>
    <s v="15-0517-00-568956-0-E"/>
    <m/>
    <n v="1762521"/>
    <m/>
    <m/>
  </r>
  <r>
    <x v="0"/>
    <x v="32"/>
    <x v="0"/>
    <s v="CONTRATO "/>
    <s v="MAYO"/>
    <d v="2024-05-16T00:00:00"/>
    <s v="CO42-CRISTHIAN VILLEGAS"/>
    <x v="15"/>
    <s v="OTRAS MAQUINARIAS Y EQUIPO"/>
    <x v="7"/>
    <x v="8"/>
    <x v="32"/>
    <d v="2024-05-16T00:00:00"/>
    <m/>
    <x v="32"/>
    <s v="BIEN"/>
    <x v="32"/>
    <n v="146241.20000000001"/>
    <x v="0"/>
    <x v="0"/>
    <x v="0"/>
    <x v="0"/>
    <x v="0"/>
    <x v="3"/>
    <x v="0"/>
    <x v="26"/>
    <x v="26"/>
    <x v="1"/>
    <x v="0"/>
    <x v="12"/>
    <x v="17"/>
    <x v="15"/>
    <d v="2024-06-06T00:00:00"/>
    <x v="26"/>
    <x v="22"/>
    <x v="27"/>
    <x v="35"/>
    <x v="27"/>
    <n v="106764"/>
    <x v="35"/>
    <x v="17"/>
    <x v="31"/>
    <x v="1"/>
    <n v="30"/>
    <x v="14"/>
    <m/>
    <x v="26"/>
    <x v="12"/>
    <s v="COLQUIRI"/>
    <m/>
    <m/>
    <x v="32"/>
    <s v="ADQ/MINA-030/2024"/>
    <n v="43700"/>
    <x v="0"/>
    <x v="0"/>
    <x v="7"/>
    <n v="1"/>
    <x v="37"/>
    <n v="106764"/>
    <m/>
    <m/>
    <n v="1"/>
    <n v="106764"/>
    <n v="15339.655172413793"/>
    <n v="15339.655172413793"/>
    <n v="13345.5"/>
    <n v="0"/>
    <d v="2024-09-10T00:00:00"/>
    <s v="SEPTIEMBRE"/>
    <x v="29"/>
    <n v="390"/>
    <x v="29"/>
    <x v="36"/>
    <x v="7"/>
    <n v="0"/>
    <n v="0"/>
    <n v="0"/>
    <n v="106764"/>
    <m/>
    <m/>
    <m/>
    <x v="0"/>
    <m/>
    <m/>
    <m/>
    <m/>
    <s v="L"/>
    <s v="NORMAL"/>
    <s v="CONTRATO"/>
    <m/>
    <s v="15-0517-00-568956-0-E"/>
    <m/>
    <n v="1762521"/>
    <m/>
    <m/>
  </r>
  <r>
    <x v="0"/>
    <x v="33"/>
    <x v="5"/>
    <s v="COTIZACION"/>
    <s v="SEPTIEMBRE"/>
    <d v="2024-09-24T00:00:00"/>
    <s v="CO42-CRISTHIAN VILLEGAS"/>
    <x v="7"/>
    <s v="HERRAMIENTAS MENORES"/>
    <x v="1"/>
    <x v="1"/>
    <x v="33"/>
    <d v="2024-09-24T00:00:00"/>
    <m/>
    <x v="33"/>
    <s v="BIEN"/>
    <x v="33"/>
    <n v="31500"/>
    <x v="0"/>
    <x v="0"/>
    <x v="0"/>
    <x v="0"/>
    <x v="0"/>
    <x v="1"/>
    <x v="2"/>
    <x v="27"/>
    <x v="27"/>
    <x v="1"/>
    <x v="0"/>
    <x v="1"/>
    <x v="4"/>
    <x v="13"/>
    <d v="2024-10-15T00:00:00"/>
    <x v="27"/>
    <x v="0"/>
    <x v="28"/>
    <x v="36"/>
    <x v="28"/>
    <n v="31500"/>
    <x v="36"/>
    <x v="0"/>
    <x v="32"/>
    <x v="1"/>
    <n v="30"/>
    <x v="7"/>
    <m/>
    <x v="27"/>
    <x v="3"/>
    <s v="COLQUIRI"/>
    <m/>
    <m/>
    <x v="33"/>
    <s v="CMB/EMC/ING-PLA/070/2024"/>
    <n v="34800"/>
    <x v="0"/>
    <x v="0"/>
    <x v="0"/>
    <n v="1"/>
    <x v="3"/>
    <n v="0"/>
    <m/>
    <m/>
    <n v="1244"/>
    <n v="0"/>
    <n v="0"/>
    <n v="0"/>
    <n v="0"/>
    <n v="-1243"/>
    <d v="1900-01-24T00:00:00"/>
    <m/>
    <x v="3"/>
    <m/>
    <x v="3"/>
    <x v="3"/>
    <x v="3"/>
    <n v="-25"/>
    <n v="0"/>
    <n v="0"/>
    <n v="0"/>
    <m/>
    <m/>
    <m/>
    <x v="0"/>
    <m/>
    <m/>
    <m/>
    <m/>
    <s v="L"/>
    <s v="NORMAL"/>
    <s v="OC"/>
    <m/>
    <s v="15-0517-00-570062-0-E"/>
    <m/>
    <n v="1753169"/>
    <m/>
    <m/>
  </r>
  <r>
    <x v="0"/>
    <x v="34"/>
    <x v="0"/>
    <s v="PAGO"/>
    <s v="JULIO"/>
    <d v="2024-07-26T00:00:00"/>
    <s v="CO42-CRISTHIAN VILLEGAS"/>
    <x v="16"/>
    <s v="PRODUCTOS AGRICOLAS, PECUARIOS Y FORESTALES"/>
    <x v="1"/>
    <x v="1"/>
    <x v="34"/>
    <d v="2024-07-30T00:00:00"/>
    <m/>
    <x v="34"/>
    <s v="BIEN"/>
    <x v="34"/>
    <n v="62895"/>
    <x v="0"/>
    <x v="0"/>
    <x v="0"/>
    <x v="3"/>
    <x v="0"/>
    <x v="1"/>
    <x v="2"/>
    <x v="28"/>
    <x v="28"/>
    <x v="1"/>
    <x v="0"/>
    <x v="1"/>
    <x v="8"/>
    <x v="1"/>
    <d v="2024-08-12T00:00:00"/>
    <x v="28"/>
    <x v="4"/>
    <x v="29"/>
    <x v="37"/>
    <x v="29"/>
    <n v="46082.400000000001"/>
    <x v="37"/>
    <x v="0"/>
    <x v="33"/>
    <x v="1"/>
    <n v="30"/>
    <x v="1"/>
    <m/>
    <x v="28"/>
    <x v="25"/>
    <s v="COLQUIRI"/>
    <m/>
    <m/>
    <x v="34"/>
    <s v="CMB/EMC/O.CIV-ADQ/040/2024"/>
    <n v="31300"/>
    <x v="0"/>
    <x v="1"/>
    <x v="3"/>
    <n v="1"/>
    <x v="38"/>
    <n v="46082.400000000001"/>
    <m/>
    <m/>
    <n v="1"/>
    <n v="46082.400000000001"/>
    <n v="6621.0344827586214"/>
    <n v="6621.0344827586214"/>
    <n v="5760.3"/>
    <n v="0"/>
    <d v="2024-09-12T00:00:00"/>
    <s v="SEPTIEMBRE"/>
    <x v="30"/>
    <n v="403"/>
    <x v="30"/>
    <x v="37"/>
    <x v="25"/>
    <n v="0"/>
    <n v="0"/>
    <n v="0"/>
    <n v="46082.400000000001"/>
    <m/>
    <m/>
    <m/>
    <x v="0"/>
    <m/>
    <m/>
    <m/>
    <m/>
    <s v="L"/>
    <s v="NORMAL"/>
    <s v="OC"/>
    <m/>
    <s v="15-0517-00-568733-0-E"/>
    <m/>
    <n v="1748511"/>
    <m/>
    <m/>
  </r>
  <r>
    <x v="0"/>
    <x v="35"/>
    <x v="0"/>
    <s v="OC-COMPRADOR"/>
    <s v="MAYO"/>
    <d v="2024-05-22T00:00:00"/>
    <s v="CO42-CRISTHIAN VILLEGAS"/>
    <x v="16"/>
    <s v="PRODUCTOS AGRICOLAS, PECUARIOS Y FORESTALES"/>
    <x v="1"/>
    <x v="1"/>
    <x v="35"/>
    <d v="2024-05-22T00:00:00"/>
    <m/>
    <x v="35"/>
    <s v="BIEN"/>
    <x v="35"/>
    <n v="59870"/>
    <x v="0"/>
    <x v="0"/>
    <x v="0"/>
    <x v="2"/>
    <x v="0"/>
    <x v="1"/>
    <x v="2"/>
    <x v="29"/>
    <x v="29"/>
    <x v="1"/>
    <x v="0"/>
    <x v="13"/>
    <x v="8"/>
    <x v="1"/>
    <d v="2024-06-06T00:00:00"/>
    <x v="29"/>
    <x v="23"/>
    <x v="30"/>
    <x v="38"/>
    <x v="30"/>
    <n v="59870"/>
    <x v="38"/>
    <x v="0"/>
    <x v="34"/>
    <x v="1"/>
    <n v="30"/>
    <x v="2"/>
    <m/>
    <x v="29"/>
    <x v="26"/>
    <s v="COLQUIRI"/>
    <m/>
    <m/>
    <x v="35"/>
    <s v="CMB/EMC/O.CIV-ADQ/022/2024"/>
    <n v="31300"/>
    <x v="0"/>
    <x v="0"/>
    <x v="2"/>
    <n v="1"/>
    <x v="39"/>
    <n v="59870"/>
    <m/>
    <m/>
    <n v="1"/>
    <n v="59870"/>
    <n v="8602.0114942528744"/>
    <n v="8602.0114942528744"/>
    <n v="7483.7500000000009"/>
    <n v="0"/>
    <d v="2024-07-18T00:00:00"/>
    <s v="JULIO"/>
    <x v="26"/>
    <n v="283"/>
    <x v="31"/>
    <x v="38"/>
    <x v="11"/>
    <n v="0"/>
    <n v="0"/>
    <n v="0"/>
    <n v="59870"/>
    <m/>
    <m/>
    <m/>
    <x v="0"/>
    <m/>
    <m/>
    <m/>
    <m/>
    <s v="L"/>
    <s v="NORMAL"/>
    <s v="OC"/>
    <m/>
    <s v="15-0517-00-568956-0-E"/>
    <m/>
    <n v="1762521"/>
    <m/>
    <m/>
  </r>
  <r>
    <x v="0"/>
    <x v="36"/>
    <x v="0"/>
    <s v="PAGO"/>
    <s v="JULIO"/>
    <d v="2024-07-19T00:00:00"/>
    <s v="CO42-CRISTHIAN VILLEGAS"/>
    <x v="11"/>
    <s v="PRODUCTOS NO METALICOS Y PLASTICOS"/>
    <x v="1"/>
    <x v="1"/>
    <x v="36"/>
    <d v="2024-07-19T00:00:00"/>
    <m/>
    <x v="36"/>
    <s v="BIEN"/>
    <x v="36"/>
    <n v="79200"/>
    <x v="0"/>
    <x v="0"/>
    <x v="0"/>
    <x v="2"/>
    <x v="0"/>
    <x v="1"/>
    <x v="2"/>
    <x v="30"/>
    <x v="30"/>
    <x v="1"/>
    <x v="0"/>
    <x v="1"/>
    <x v="8"/>
    <x v="1"/>
    <d v="2024-08-12T00:00:00"/>
    <x v="30"/>
    <x v="24"/>
    <x v="31"/>
    <x v="39"/>
    <x v="31"/>
    <n v="60000"/>
    <x v="39"/>
    <x v="0"/>
    <x v="33"/>
    <x v="1"/>
    <n v="30"/>
    <x v="2"/>
    <m/>
    <x v="30"/>
    <x v="27"/>
    <s v="COLQUIRI"/>
    <m/>
    <m/>
    <x v="36"/>
    <s v="CMB/EMC/O.CIV-ADQ/036/2024"/>
    <n v="34500"/>
    <x v="0"/>
    <x v="1"/>
    <x v="7"/>
    <n v="1"/>
    <x v="40"/>
    <n v="60000"/>
    <m/>
    <m/>
    <n v="1"/>
    <n v="60000"/>
    <n v="8620.689655172413"/>
    <n v="8620.689655172413"/>
    <n v="7499.9999999999991"/>
    <n v="0"/>
    <d v="2024-09-27T00:00:00"/>
    <s v="SEPTIEMBRE"/>
    <x v="31"/>
    <n v="451"/>
    <x v="32"/>
    <x v="39"/>
    <x v="25"/>
    <n v="0"/>
    <n v="0"/>
    <n v="0"/>
    <n v="60000"/>
    <m/>
    <m/>
    <m/>
    <x v="0"/>
    <m/>
    <m/>
    <m/>
    <m/>
    <s v="L"/>
    <s v="NORMAL"/>
    <s v="OC"/>
    <m/>
    <s v="15-0517-00-568733-0-E"/>
    <m/>
    <n v="1748511"/>
    <m/>
    <m/>
  </r>
  <r>
    <x v="0"/>
    <x v="37"/>
    <x v="0"/>
    <s v="PAGO PARCIAL"/>
    <s v="SEPTIEMBRE"/>
    <d v="2024-09-04T00:00:00"/>
    <s v="CO42-CRISTHIAN VILLEGAS"/>
    <x v="10"/>
    <s v="SERVICIOS TECNICOS Y OTROS"/>
    <x v="1"/>
    <x v="1"/>
    <x v="37"/>
    <d v="2024-09-04T00:00:00"/>
    <m/>
    <x v="37"/>
    <s v="SERVICIO"/>
    <x v="37"/>
    <n v="62965.5"/>
    <x v="0"/>
    <x v="0"/>
    <x v="0"/>
    <x v="1"/>
    <x v="0"/>
    <x v="0"/>
    <x v="2"/>
    <x v="15"/>
    <x v="15"/>
    <x v="1"/>
    <x v="0"/>
    <x v="1"/>
    <x v="8"/>
    <x v="1"/>
    <d v="2024-10-07T00:00:00"/>
    <x v="31"/>
    <x v="25"/>
    <x v="32"/>
    <x v="40"/>
    <x v="32"/>
    <n v="62780"/>
    <x v="40"/>
    <x v="18"/>
    <x v="35"/>
    <x v="4"/>
    <n v="30"/>
    <x v="14"/>
    <m/>
    <x v="31"/>
    <x v="15"/>
    <s v="COLQUIRI"/>
    <m/>
    <m/>
    <x v="37"/>
    <s v="CMB/EMC/O.CIV-ADQ/043/2024"/>
    <n v="25900"/>
    <x v="0"/>
    <x v="0"/>
    <x v="1"/>
    <n v="1"/>
    <x v="41"/>
    <n v="31143.919999999998"/>
    <m/>
    <m/>
    <n v="1"/>
    <n v="31143.919999999998"/>
    <n v="4474.7011494252874"/>
    <n v="4474.7011494252874"/>
    <n v="3892.9900000000002"/>
    <n v="0"/>
    <d v="2024-12-24T00:00:00"/>
    <s v="NOVIEMBRE"/>
    <x v="32"/>
    <n v="1"/>
    <x v="33"/>
    <x v="40"/>
    <x v="6"/>
    <n v="0"/>
    <n v="0"/>
    <n v="0"/>
    <n v="31143.919999999998"/>
    <m/>
    <m/>
    <m/>
    <x v="0"/>
    <m/>
    <m/>
    <m/>
    <m/>
    <s v="L"/>
    <s v="NORMAL"/>
    <s v="CONTRATO"/>
    <n v="323867"/>
    <n v="1933924"/>
    <n v="2058577"/>
    <s v="15-0517-00-622709-0-E"/>
    <m/>
    <s v="GARANTIA CUMPLIMIENTO DE CONTRATO"/>
  </r>
  <r>
    <x v="0"/>
    <x v="37"/>
    <x v="0"/>
    <s v="PAGO PARCIAL"/>
    <s v="SEPTIEMBRE"/>
    <d v="2024-09-04T00:00:00"/>
    <s v="CO42-CRISTHIAN VILLEGAS"/>
    <x v="10"/>
    <s v="SERVICIOS TECNICOS Y OTROS"/>
    <x v="1"/>
    <x v="1"/>
    <x v="37"/>
    <d v="2024-09-04T00:00:00"/>
    <m/>
    <x v="37"/>
    <s v="SERVICIO"/>
    <x v="37"/>
    <n v="62965.5"/>
    <x v="0"/>
    <x v="0"/>
    <x v="0"/>
    <x v="1"/>
    <x v="0"/>
    <x v="0"/>
    <x v="2"/>
    <x v="15"/>
    <x v="15"/>
    <x v="1"/>
    <x v="0"/>
    <x v="1"/>
    <x v="8"/>
    <x v="1"/>
    <d v="2024-10-07T00:00:00"/>
    <x v="31"/>
    <x v="25"/>
    <x v="32"/>
    <x v="40"/>
    <x v="32"/>
    <n v="62780"/>
    <x v="40"/>
    <x v="18"/>
    <x v="35"/>
    <x v="4"/>
    <n v="30"/>
    <x v="15"/>
    <m/>
    <x v="31"/>
    <x v="15"/>
    <s v="COLQUIRI"/>
    <m/>
    <m/>
    <x v="37"/>
    <s v="CMB/EMC/O.CIV-ADQ/043/2024"/>
    <n v="25900"/>
    <x v="0"/>
    <x v="0"/>
    <x v="1"/>
    <n v="1"/>
    <x v="42"/>
    <n v="31636.11"/>
    <m/>
    <m/>
    <n v="1"/>
    <n v="31636.11"/>
    <n v="4545.4181034482763"/>
    <n v="4545.4181034482763"/>
    <n v="3954.5137500000005"/>
    <n v="0"/>
    <d v="2024-12-26T00:00:00"/>
    <s v="DICIEMBRE"/>
    <x v="33"/>
    <n v="2"/>
    <x v="34"/>
    <x v="41"/>
    <x v="2"/>
    <n v="0"/>
    <n v="0"/>
    <n v="0"/>
    <n v="31636.11"/>
    <m/>
    <m/>
    <m/>
    <x v="0"/>
    <m/>
    <m/>
    <m/>
    <m/>
    <s v="L"/>
    <s v="NORMAL"/>
    <s v="CONTRATO"/>
    <n v="323867"/>
    <n v="1933924"/>
    <n v="2058577"/>
    <s v="15-0517-00-622709-0-E"/>
    <m/>
    <s v="GARANTIA CUMPLIMIENTO DE CONTRATO"/>
  </r>
  <r>
    <x v="0"/>
    <x v="38"/>
    <x v="0"/>
    <s v="PAGO"/>
    <s v="JULIO"/>
    <d v="2024-07-26T00:00:00"/>
    <s v="CO42-CRISTHIAN VILLEGAS"/>
    <x v="11"/>
    <s v="PRODUCTOS NO METALICOS Y PLASTICOS"/>
    <x v="1"/>
    <x v="9"/>
    <x v="38"/>
    <d v="2024-07-30T00:00:00"/>
    <m/>
    <x v="38"/>
    <s v="BIEN"/>
    <x v="38"/>
    <n v="217000"/>
    <x v="0"/>
    <x v="7"/>
    <x v="4"/>
    <x v="7"/>
    <x v="2"/>
    <x v="0"/>
    <x v="2"/>
    <x v="28"/>
    <x v="31"/>
    <x v="1"/>
    <x v="0"/>
    <x v="1"/>
    <x v="8"/>
    <x v="1"/>
    <d v="2024-08-12T00:00:00"/>
    <x v="30"/>
    <x v="4"/>
    <x v="33"/>
    <x v="41"/>
    <x v="33"/>
    <n v="210000"/>
    <x v="41"/>
    <x v="0"/>
    <x v="24"/>
    <x v="5"/>
    <n v="30"/>
    <x v="2"/>
    <m/>
    <x v="28"/>
    <x v="28"/>
    <s v="COLQUIRI"/>
    <m/>
    <m/>
    <x v="38"/>
    <s v="CMB/EMC/O.CIV-ADQ/038/2024"/>
    <n v="34500"/>
    <x v="0"/>
    <x v="1"/>
    <x v="8"/>
    <n v="1"/>
    <x v="43"/>
    <n v="210000"/>
    <m/>
    <m/>
    <n v="1"/>
    <n v="210000"/>
    <n v="30172.413793103449"/>
    <n v="30172.413793103449"/>
    <n v="26250"/>
    <n v="0"/>
    <d v="2024-09-21T00:00:00"/>
    <s v="SEPTIEMBRE"/>
    <x v="34"/>
    <n v="431"/>
    <x v="35"/>
    <x v="42"/>
    <x v="26"/>
    <n v="0"/>
    <n v="0"/>
    <n v="0"/>
    <n v="210000"/>
    <m/>
    <m/>
    <m/>
    <x v="0"/>
    <m/>
    <m/>
    <m/>
    <m/>
    <s v="L"/>
    <s v="NORMAL"/>
    <s v="OC"/>
    <m/>
    <s v="15-0517-00-568733-0-E"/>
    <m/>
    <n v="1748511"/>
    <m/>
    <m/>
  </r>
  <r>
    <x v="0"/>
    <x v="39"/>
    <x v="3"/>
    <s v="CONTRATO "/>
    <s v="AGOSTO"/>
    <d v="2024-08-20T00:00:00"/>
    <s v="CO42-CRISTHIAN VILLEGAS"/>
    <x v="15"/>
    <s v="OTRAS MAQUINARIAS Y EQUIPO"/>
    <x v="6"/>
    <x v="7"/>
    <x v="39"/>
    <d v="2024-08-21T00:00:00"/>
    <m/>
    <x v="39"/>
    <s v="BIEN"/>
    <x v="39"/>
    <n v="745101"/>
    <x v="0"/>
    <x v="0"/>
    <x v="0"/>
    <x v="0"/>
    <x v="0"/>
    <x v="0"/>
    <x v="2"/>
    <x v="31"/>
    <x v="32"/>
    <x v="1"/>
    <x v="0"/>
    <x v="9"/>
    <x v="14"/>
    <x v="14"/>
    <d v="2024-10-09T00:00:00"/>
    <x v="32"/>
    <x v="0"/>
    <x v="34"/>
    <x v="42"/>
    <x v="34"/>
    <n v="680967"/>
    <x v="42"/>
    <x v="0"/>
    <x v="36"/>
    <x v="1"/>
    <n v="30"/>
    <x v="12"/>
    <m/>
    <x v="32"/>
    <x v="3"/>
    <s v="COLQUIRI"/>
    <m/>
    <m/>
    <x v="39"/>
    <s v="ADQ/SIMA-028/2024"/>
    <n v="43700"/>
    <x v="0"/>
    <x v="0"/>
    <x v="0"/>
    <n v="1"/>
    <x v="3"/>
    <n v="0"/>
    <m/>
    <m/>
    <n v="1"/>
    <n v="0"/>
    <n v="0"/>
    <n v="0"/>
    <n v="0"/>
    <n v="0"/>
    <d v="1900-01-29T00:00:00"/>
    <m/>
    <x v="3"/>
    <m/>
    <x v="3"/>
    <x v="3"/>
    <x v="3"/>
    <n v="-30"/>
    <n v="0"/>
    <n v="0"/>
    <n v="0"/>
    <m/>
    <m/>
    <m/>
    <x v="0"/>
    <m/>
    <m/>
    <m/>
    <m/>
    <s v="L"/>
    <s v="NORMAL"/>
    <s v="OC"/>
    <m/>
    <m/>
    <m/>
    <s v="15-0517-00--0-E"/>
    <m/>
    <n v="0"/>
  </r>
  <r>
    <x v="0"/>
    <x v="40"/>
    <x v="0"/>
    <s v="OC-COMPRADOR"/>
    <s v="MAYO"/>
    <d v="2024-09-11T00:00:00"/>
    <s v="CO42-CRISTHIAN VILLEGAS"/>
    <x v="3"/>
    <s v="PRODUCTOS METÁLICOS"/>
    <x v="1"/>
    <x v="1"/>
    <x v="40"/>
    <d v="2024-09-12T00:00:00"/>
    <m/>
    <x v="40"/>
    <s v="BIEN"/>
    <x v="40"/>
    <n v="323238.25"/>
    <x v="0"/>
    <x v="0"/>
    <x v="0"/>
    <x v="2"/>
    <x v="0"/>
    <x v="1"/>
    <x v="0"/>
    <x v="32"/>
    <x v="33"/>
    <x v="1"/>
    <x v="0"/>
    <x v="1"/>
    <x v="8"/>
    <x v="1"/>
    <d v="2024-10-14T00:00:00"/>
    <x v="33"/>
    <x v="26"/>
    <x v="35"/>
    <x v="43"/>
    <x v="35"/>
    <n v="244737.9"/>
    <x v="43"/>
    <x v="0"/>
    <x v="37"/>
    <x v="1"/>
    <n v="30"/>
    <x v="2"/>
    <m/>
    <x v="31"/>
    <x v="3"/>
    <s v="COLQUIRI"/>
    <m/>
    <m/>
    <x v="40"/>
    <s v="CMB/EMC/O.CIV-ADQ/023/2024"/>
    <n v="34600"/>
    <x v="0"/>
    <x v="0"/>
    <x v="2"/>
    <n v="1"/>
    <x v="3"/>
    <n v="0"/>
    <m/>
    <m/>
    <n v="1"/>
    <n v="0"/>
    <n v="0"/>
    <n v="0"/>
    <n v="0"/>
    <n v="0"/>
    <d v="1900-01-14T00:00:00"/>
    <m/>
    <x v="3"/>
    <m/>
    <x v="3"/>
    <x v="3"/>
    <x v="3"/>
    <n v="-15"/>
    <n v="0"/>
    <n v="0"/>
    <n v="0"/>
    <m/>
    <m/>
    <m/>
    <x v="0"/>
    <m/>
    <m/>
    <m/>
    <m/>
    <s v="L"/>
    <s v="NORMAL"/>
    <s v="OC"/>
    <m/>
    <s v="15-0517-00-568956-0-E"/>
    <m/>
    <n v="1762521"/>
    <m/>
    <m/>
  </r>
  <r>
    <x v="0"/>
    <x v="40"/>
    <x v="0"/>
    <s v="OC-COMPRADOR"/>
    <s v="MAYO"/>
    <d v="2024-09-11T00:00:00"/>
    <s v="CO42-CRISTHIAN VILLEGAS"/>
    <x v="3"/>
    <s v="PRODUCTOS METÁLICOS"/>
    <x v="1"/>
    <x v="1"/>
    <x v="40"/>
    <d v="2024-09-12T00:00:00"/>
    <m/>
    <x v="40"/>
    <s v="BIEN"/>
    <x v="40"/>
    <n v="323238.25"/>
    <x v="0"/>
    <x v="0"/>
    <x v="0"/>
    <x v="2"/>
    <x v="0"/>
    <x v="1"/>
    <x v="0"/>
    <x v="32"/>
    <x v="33"/>
    <x v="1"/>
    <x v="0"/>
    <x v="1"/>
    <x v="8"/>
    <x v="1"/>
    <d v="2024-10-14T00:00:00"/>
    <x v="33"/>
    <x v="26"/>
    <x v="35"/>
    <x v="44"/>
    <x v="35"/>
    <n v="26915"/>
    <x v="44"/>
    <x v="0"/>
    <x v="38"/>
    <x v="1"/>
    <n v="30"/>
    <x v="2"/>
    <m/>
    <x v="33"/>
    <x v="3"/>
    <s v="COLQUIRI"/>
    <m/>
    <m/>
    <x v="40"/>
    <s v="CMB/EMC/O.CIV-ADQ/023/2024"/>
    <n v="34600"/>
    <x v="0"/>
    <x v="0"/>
    <x v="2"/>
    <n v="1"/>
    <x v="3"/>
    <n v="0"/>
    <m/>
    <m/>
    <n v="1"/>
    <n v="0"/>
    <n v="0"/>
    <n v="0"/>
    <n v="0"/>
    <n v="0"/>
    <d v="1900-01-14T00:00:00"/>
    <m/>
    <x v="3"/>
    <m/>
    <x v="3"/>
    <x v="3"/>
    <x v="3"/>
    <n v="-15"/>
    <n v="0"/>
    <n v="0"/>
    <n v="0"/>
    <m/>
    <m/>
    <m/>
    <x v="0"/>
    <m/>
    <m/>
    <m/>
    <m/>
    <s v="L"/>
    <s v="NORMAL"/>
    <s v="OC"/>
    <m/>
    <s v="15-0517-00-568956-0-E"/>
    <m/>
    <n v="1762521"/>
    <m/>
    <m/>
  </r>
  <r>
    <x v="0"/>
    <x v="41"/>
    <x v="0"/>
    <s v="CONTRATO "/>
    <s v="SEPTIEMBRE"/>
    <d v="2024-09-05T00:00:00"/>
    <s v="CO42-CRISTHIAN VILLEGAS"/>
    <x v="3"/>
    <s v="PRODUCTOS METÁLICOS"/>
    <x v="1"/>
    <x v="1"/>
    <x v="12"/>
    <d v="2024-09-05T00:00:00"/>
    <m/>
    <x v="41"/>
    <s v="BIEN"/>
    <x v="41"/>
    <n v="105320"/>
    <x v="0"/>
    <x v="0"/>
    <x v="0"/>
    <x v="0"/>
    <x v="0"/>
    <x v="1"/>
    <x v="0"/>
    <x v="33"/>
    <x v="34"/>
    <x v="1"/>
    <x v="0"/>
    <x v="1"/>
    <x v="8"/>
    <x v="1"/>
    <d v="2024-09-25T00:00:00"/>
    <x v="34"/>
    <x v="27"/>
    <x v="36"/>
    <x v="45"/>
    <x v="36"/>
    <n v="105320"/>
    <x v="45"/>
    <x v="19"/>
    <x v="26"/>
    <x v="1"/>
    <n v="30"/>
    <x v="13"/>
    <m/>
    <x v="34"/>
    <x v="29"/>
    <s v="COLQUIRI"/>
    <m/>
    <m/>
    <x v="41"/>
    <s v="CMB/EMC/O.CIV-ADQ/041/2024"/>
    <n v="34600"/>
    <x v="0"/>
    <x v="0"/>
    <x v="0"/>
    <n v="1"/>
    <x v="44"/>
    <n v="105320"/>
    <m/>
    <m/>
    <n v="1"/>
    <n v="105320"/>
    <n v="15132.183908045978"/>
    <n v="15132.183908045978"/>
    <n v="13165"/>
    <n v="0"/>
    <d v="2024-12-19T00:00:00"/>
    <s v="DICIEMBRE"/>
    <x v="3"/>
    <m/>
    <x v="3"/>
    <x v="3"/>
    <x v="3"/>
    <n v="-45645"/>
    <n v="-24036657"/>
    <n v="7372.4000000000005"/>
    <n v="24134604.600000001"/>
    <m/>
    <m/>
    <m/>
    <x v="0"/>
    <m/>
    <m/>
    <m/>
    <m/>
    <s v="L"/>
    <s v="NORMAL"/>
    <s v="CONTRATO"/>
    <m/>
    <m/>
    <m/>
    <s v="15-0517-00--0-E"/>
    <m/>
    <n v="0"/>
  </r>
  <r>
    <x v="0"/>
    <x v="41"/>
    <x v="6"/>
    <s v="CONTRATO "/>
    <s v="SEPTIEMBRE"/>
    <d v="2024-09-05T00:00:00"/>
    <s v="CO42-CRISTHIAN VILLEGAS"/>
    <x v="3"/>
    <s v="PRODUCTOS METÁLICOS"/>
    <x v="1"/>
    <x v="1"/>
    <x v="12"/>
    <d v="2024-09-05T00:00:00"/>
    <m/>
    <x v="41"/>
    <s v="BIEN"/>
    <x v="41"/>
    <n v="27800"/>
    <x v="0"/>
    <x v="0"/>
    <x v="0"/>
    <x v="0"/>
    <x v="0"/>
    <x v="1"/>
    <x v="0"/>
    <x v="33"/>
    <x v="34"/>
    <x v="1"/>
    <x v="0"/>
    <x v="1"/>
    <x v="8"/>
    <x v="1"/>
    <d v="2024-09-25T00:00:00"/>
    <x v="34"/>
    <x v="27"/>
    <x v="36"/>
    <x v="46"/>
    <x v="36"/>
    <n v="27800"/>
    <x v="46"/>
    <x v="0"/>
    <x v="39"/>
    <x v="1"/>
    <n v="30"/>
    <x v="2"/>
    <m/>
    <x v="33"/>
    <x v="3"/>
    <s v="COLQUIRI"/>
    <m/>
    <m/>
    <x v="41"/>
    <s v="CMB/EMC/O.CIV-ADQ/041/2024"/>
    <n v="34600"/>
    <x v="0"/>
    <x v="0"/>
    <x v="0"/>
    <n v="1"/>
    <x v="45"/>
    <n v="27800"/>
    <m/>
    <m/>
    <n v="1"/>
    <n v="27800"/>
    <n v="3994.2528735632186"/>
    <n v="3994.2528735632186"/>
    <n v="3475"/>
    <n v="0"/>
    <d v="1900-01-14T00:00:00"/>
    <m/>
    <x v="3"/>
    <m/>
    <x v="3"/>
    <x v="3"/>
    <x v="3"/>
    <n v="-15"/>
    <n v="-2085"/>
    <n v="1946.0000000000002"/>
    <n v="27939"/>
    <m/>
    <m/>
    <m/>
    <x v="0"/>
    <m/>
    <m/>
    <m/>
    <m/>
    <s v="L"/>
    <s v="NORMAL"/>
    <s v="OC"/>
    <m/>
    <m/>
    <m/>
    <s v="15-0517-00--0-E"/>
    <m/>
    <n v="0"/>
  </r>
  <r>
    <x v="0"/>
    <x v="42"/>
    <x v="0"/>
    <s v="PAGO"/>
    <s v="MAYO"/>
    <d v="2024-05-08T00:00:00"/>
    <s v="CO42-CRISTHIAN VILLEGAS"/>
    <x v="15"/>
    <s v="OTRAS MAQUINARIAS Y EQUIPO"/>
    <x v="1"/>
    <x v="1"/>
    <x v="41"/>
    <d v="2024-05-08T00:00:00"/>
    <m/>
    <x v="42"/>
    <s v="BIEN"/>
    <x v="42"/>
    <n v="251792"/>
    <x v="0"/>
    <x v="0"/>
    <x v="0"/>
    <x v="3"/>
    <x v="0"/>
    <x v="1"/>
    <x v="2"/>
    <x v="34"/>
    <x v="35"/>
    <x v="1"/>
    <x v="0"/>
    <x v="1"/>
    <x v="8"/>
    <x v="1"/>
    <d v="2024-05-20T00:00:00"/>
    <x v="35"/>
    <x v="9"/>
    <x v="37"/>
    <x v="47"/>
    <x v="37"/>
    <n v="227082"/>
    <x v="47"/>
    <x v="20"/>
    <x v="40"/>
    <x v="1"/>
    <n v="30"/>
    <x v="16"/>
    <m/>
    <x v="35"/>
    <x v="19"/>
    <s v="COLQUIRI"/>
    <m/>
    <m/>
    <x v="42"/>
    <s v="CMB/EMC/O.CIV-ADQ/020/2024"/>
    <n v="43700"/>
    <x v="0"/>
    <x v="0"/>
    <x v="3"/>
    <n v="1"/>
    <x v="46"/>
    <n v="77382"/>
    <m/>
    <m/>
    <n v="1"/>
    <n v="77382"/>
    <n v="11118.103448275862"/>
    <n v="11118.103448275862"/>
    <n v="9672.75"/>
    <n v="0"/>
    <d v="2024-10-12T00:00:00"/>
    <s v="AGOSTO"/>
    <x v="35"/>
    <n v="348"/>
    <x v="6"/>
    <x v="43"/>
    <x v="11"/>
    <n v="0"/>
    <n v="0"/>
    <n v="0"/>
    <n v="77382"/>
    <m/>
    <m/>
    <m/>
    <x v="0"/>
    <m/>
    <m/>
    <m/>
    <m/>
    <s v="L"/>
    <s v="NORMAL"/>
    <s v="CONTRATO"/>
    <m/>
    <s v="15-0517-00-568956-0-E"/>
    <m/>
    <n v="1762521"/>
    <m/>
    <m/>
  </r>
  <r>
    <x v="0"/>
    <x v="42"/>
    <x v="0"/>
    <s v="PAGO"/>
    <s v="MAYO"/>
    <d v="2024-05-08T00:00:00"/>
    <s v="CO42-CRISTHIAN VILLEGAS"/>
    <x v="15"/>
    <s v="OTRAS MAQUINARIAS Y EQUIPO"/>
    <x v="1"/>
    <x v="1"/>
    <x v="41"/>
    <d v="2024-05-08T00:00:00"/>
    <m/>
    <x v="42"/>
    <s v="BIEN"/>
    <x v="42"/>
    <n v="251792"/>
    <x v="0"/>
    <x v="0"/>
    <x v="0"/>
    <x v="3"/>
    <x v="0"/>
    <x v="1"/>
    <x v="2"/>
    <x v="34"/>
    <x v="35"/>
    <x v="1"/>
    <x v="0"/>
    <x v="1"/>
    <x v="8"/>
    <x v="1"/>
    <d v="2024-05-20T00:00:00"/>
    <x v="35"/>
    <x v="9"/>
    <x v="37"/>
    <x v="47"/>
    <x v="37"/>
    <n v="227082"/>
    <x v="47"/>
    <x v="20"/>
    <x v="40"/>
    <x v="1"/>
    <n v="30"/>
    <x v="16"/>
    <m/>
    <x v="35"/>
    <x v="19"/>
    <s v="COLQUIRI"/>
    <m/>
    <m/>
    <x v="42"/>
    <s v="CMB/EMC/O.CIV-ADQ/020/2024"/>
    <n v="43700"/>
    <x v="0"/>
    <x v="0"/>
    <x v="3"/>
    <n v="1"/>
    <x v="47"/>
    <n v="149700"/>
    <m/>
    <m/>
    <n v="1"/>
    <n v="149700"/>
    <n v="21508.620689655174"/>
    <n v="21508.620689655174"/>
    <n v="18712.5"/>
    <n v="0"/>
    <d v="2024-10-12T00:00:00"/>
    <s v="AGOSTO"/>
    <x v="35"/>
    <n v="650"/>
    <x v="20"/>
    <x v="44"/>
    <x v="12"/>
    <n v="0"/>
    <n v="0"/>
    <n v="0"/>
    <n v="149700"/>
    <m/>
    <m/>
    <m/>
    <x v="0"/>
    <m/>
    <m/>
    <m/>
    <m/>
    <s v="L"/>
    <s v="NORMAL"/>
    <s v="CONTRATO"/>
    <m/>
    <s v="15-0517-00-568956-0-E"/>
    <m/>
    <n v="1762521"/>
    <m/>
    <m/>
  </r>
  <r>
    <x v="0"/>
    <x v="43"/>
    <x v="0"/>
    <s v="CONTRATO-LEGAL"/>
    <s v="JUNIO"/>
    <d v="2024-05-31T00:00:00"/>
    <s v="CO42-CRISTHIAN VILLEGAS"/>
    <x v="10"/>
    <s v="SERVICIOS TECNICOS Y OTROS"/>
    <x v="1"/>
    <x v="1"/>
    <x v="11"/>
    <d v="2024-05-31T00:00:00"/>
    <m/>
    <x v="43"/>
    <s v="SERVICIO"/>
    <x v="43"/>
    <n v="86330.26"/>
    <x v="0"/>
    <x v="0"/>
    <x v="0"/>
    <x v="1"/>
    <x v="0"/>
    <x v="3"/>
    <x v="2"/>
    <x v="10"/>
    <x v="10"/>
    <x v="1"/>
    <x v="0"/>
    <x v="1"/>
    <x v="8"/>
    <x v="1"/>
    <d v="2024-06-17T00:00:00"/>
    <x v="36"/>
    <x v="28"/>
    <x v="38"/>
    <x v="48"/>
    <x v="38"/>
    <n v="86173.47"/>
    <x v="48"/>
    <x v="21"/>
    <x v="41"/>
    <x v="1"/>
    <n v="30"/>
    <x v="17"/>
    <m/>
    <x v="10"/>
    <x v="30"/>
    <s v="COLQUIRI"/>
    <m/>
    <m/>
    <x v="43"/>
    <s v="CMB/EMC/O.CIV-ADQ/024/2024"/>
    <n v="25900"/>
    <x v="0"/>
    <x v="0"/>
    <x v="1"/>
    <n v="1"/>
    <x v="48"/>
    <n v="9166.4699999999993"/>
    <m/>
    <m/>
    <n v="1"/>
    <n v="9166.4699999999993"/>
    <n v="1317.0215517241379"/>
    <n v="1317.0215517241379"/>
    <n v="1145.8087499999999"/>
    <n v="0"/>
    <d v="2024-10-08T00:00:00"/>
    <s v="JULIO"/>
    <x v="36"/>
    <n v="1"/>
    <x v="5"/>
    <x v="45"/>
    <x v="27"/>
    <n v="0"/>
    <n v="0"/>
    <n v="0"/>
    <n v="9166.4699999999993"/>
    <m/>
    <m/>
    <m/>
    <x v="0"/>
    <m/>
    <m/>
    <m/>
    <m/>
    <s v="L"/>
    <s v="NORMAL"/>
    <s v="CONTRATO"/>
    <m/>
    <s v="15-0517-00-568956-0-E"/>
    <m/>
    <n v="1762521"/>
    <m/>
    <m/>
  </r>
  <r>
    <x v="0"/>
    <x v="43"/>
    <x v="0"/>
    <s v="CONTRATO-LEGAL"/>
    <s v="JUNIO"/>
    <d v="2024-05-31T00:00:00"/>
    <s v="CO42-CRISTHIAN VILLEGAS"/>
    <x v="10"/>
    <s v="SERVICIOS TECNICOS Y OTROS"/>
    <x v="1"/>
    <x v="1"/>
    <x v="11"/>
    <d v="2024-05-31T00:00:00"/>
    <m/>
    <x v="43"/>
    <s v="SERVICIO"/>
    <x v="43"/>
    <n v="86330.26"/>
    <x v="0"/>
    <x v="0"/>
    <x v="0"/>
    <x v="1"/>
    <x v="0"/>
    <x v="3"/>
    <x v="2"/>
    <x v="10"/>
    <x v="10"/>
    <x v="1"/>
    <x v="0"/>
    <x v="1"/>
    <x v="8"/>
    <x v="1"/>
    <d v="2024-06-17T00:00:00"/>
    <x v="36"/>
    <x v="28"/>
    <x v="38"/>
    <x v="48"/>
    <x v="38"/>
    <n v="86173.47"/>
    <x v="48"/>
    <x v="21"/>
    <x v="41"/>
    <x v="1"/>
    <n v="30"/>
    <x v="17"/>
    <m/>
    <x v="10"/>
    <x v="30"/>
    <s v="COLQUIRI"/>
    <m/>
    <m/>
    <x v="43"/>
    <s v="CMB/EMC/O.CIV-ADQ/024/2024"/>
    <n v="25900"/>
    <x v="0"/>
    <x v="0"/>
    <x v="1"/>
    <n v="1"/>
    <x v="49"/>
    <n v="28831.46"/>
    <m/>
    <m/>
    <n v="1"/>
    <n v="28831.46"/>
    <n v="4142.4511494252874"/>
    <n v="4142.4511494252874"/>
    <n v="3603.9324999999999"/>
    <n v="0"/>
    <d v="2024-10-08T00:00:00"/>
    <s v="AGOSTO"/>
    <x v="37"/>
    <n v="2"/>
    <x v="6"/>
    <x v="46"/>
    <x v="28"/>
    <n v="0"/>
    <n v="0"/>
    <n v="0"/>
    <n v="28831.46"/>
    <m/>
    <m/>
    <m/>
    <x v="0"/>
    <m/>
    <m/>
    <m/>
    <m/>
    <s v="L"/>
    <s v="NORMAL"/>
    <s v="CONTRATO"/>
    <m/>
    <s v="15-0517-00-568956-0-E"/>
    <m/>
    <n v="1762521"/>
    <m/>
    <m/>
  </r>
  <r>
    <x v="0"/>
    <x v="43"/>
    <x v="0"/>
    <s v="CONTRATO-LEGAL"/>
    <s v="JUNIO"/>
    <d v="2024-05-31T00:00:00"/>
    <s v="CO42-CRISTHIAN VILLEGAS"/>
    <x v="10"/>
    <s v="SERVICIOS TECNICOS Y OTROS"/>
    <x v="1"/>
    <x v="1"/>
    <x v="11"/>
    <d v="2024-05-31T00:00:00"/>
    <m/>
    <x v="43"/>
    <s v="SERVICIO"/>
    <x v="43"/>
    <n v="86330.26"/>
    <x v="0"/>
    <x v="0"/>
    <x v="0"/>
    <x v="1"/>
    <x v="0"/>
    <x v="3"/>
    <x v="2"/>
    <x v="10"/>
    <x v="10"/>
    <x v="1"/>
    <x v="0"/>
    <x v="1"/>
    <x v="8"/>
    <x v="1"/>
    <d v="2024-06-17T00:00:00"/>
    <x v="36"/>
    <x v="28"/>
    <x v="38"/>
    <x v="48"/>
    <x v="38"/>
    <n v="86173.47"/>
    <x v="48"/>
    <x v="21"/>
    <x v="41"/>
    <x v="1"/>
    <n v="30"/>
    <x v="17"/>
    <m/>
    <x v="10"/>
    <x v="30"/>
    <s v="COLQUIRI"/>
    <m/>
    <m/>
    <x v="43"/>
    <s v="CMB/EMC/O.CIV-ADQ/024/2024"/>
    <n v="25900"/>
    <x v="0"/>
    <x v="0"/>
    <x v="1"/>
    <n v="1"/>
    <x v="50"/>
    <n v="31701.759999999998"/>
    <m/>
    <m/>
    <n v="1"/>
    <n v="31701.759999999998"/>
    <n v="4554.8505747126437"/>
    <n v="4554.8505747126437"/>
    <n v="3962.72"/>
    <n v="0"/>
    <d v="2024-10-08T00:00:00"/>
    <s v="SEPTIEMBRE"/>
    <x v="21"/>
    <n v="3"/>
    <x v="36"/>
    <x v="47"/>
    <x v="4"/>
    <n v="0"/>
    <n v="0"/>
    <n v="0"/>
    <n v="31701.759999999998"/>
    <m/>
    <m/>
    <m/>
    <x v="0"/>
    <m/>
    <m/>
    <m/>
    <m/>
    <s v="L"/>
    <s v="NORMAL"/>
    <s v="CONTRATO"/>
    <m/>
    <s v="15-0517-00-568956-0-E"/>
    <m/>
    <n v="1762521"/>
    <m/>
    <m/>
  </r>
  <r>
    <x v="0"/>
    <x v="43"/>
    <x v="0"/>
    <s v="CONTRATO-LEGAL"/>
    <s v="JUNIO"/>
    <d v="2024-05-31T00:00:00"/>
    <s v="CO42-CRISTHIAN VILLEGAS"/>
    <x v="10"/>
    <s v="SERVICIOS TECNICOS Y OTROS"/>
    <x v="1"/>
    <x v="1"/>
    <x v="11"/>
    <d v="2024-05-31T00:00:00"/>
    <m/>
    <x v="43"/>
    <s v="SERVICIO"/>
    <x v="43"/>
    <n v="86330.26"/>
    <x v="0"/>
    <x v="0"/>
    <x v="0"/>
    <x v="1"/>
    <x v="0"/>
    <x v="3"/>
    <x v="2"/>
    <x v="10"/>
    <x v="10"/>
    <x v="1"/>
    <x v="0"/>
    <x v="1"/>
    <x v="8"/>
    <x v="1"/>
    <d v="2024-06-17T00:00:00"/>
    <x v="36"/>
    <x v="28"/>
    <x v="38"/>
    <x v="48"/>
    <x v="38"/>
    <n v="86173.47"/>
    <x v="48"/>
    <x v="21"/>
    <x v="41"/>
    <x v="1"/>
    <n v="30"/>
    <x v="17"/>
    <m/>
    <x v="10"/>
    <x v="30"/>
    <s v="COLQUIRI"/>
    <m/>
    <m/>
    <x v="43"/>
    <s v="CMB/EMC/O.CIV-ADQ/024/2024"/>
    <n v="25900"/>
    <x v="0"/>
    <x v="0"/>
    <x v="1"/>
    <n v="1"/>
    <x v="51"/>
    <n v="16473"/>
    <m/>
    <m/>
    <n v="1"/>
    <n v="16473"/>
    <n v="2366.8103448275861"/>
    <n v="2366.8103448275861"/>
    <n v="2059.125"/>
    <n v="0"/>
    <d v="2024-10-08T00:00:00"/>
    <s v="OCTUBRE"/>
    <x v="5"/>
    <n v="4"/>
    <x v="26"/>
    <x v="48"/>
    <x v="5"/>
    <n v="0"/>
    <n v="0"/>
    <n v="0"/>
    <n v="16473"/>
    <m/>
    <m/>
    <m/>
    <x v="0"/>
    <m/>
    <m/>
    <m/>
    <m/>
    <s v="L"/>
    <s v="NORMAL"/>
    <s v="CONTRATO"/>
    <m/>
    <s v="15-0517-00-568956-0-E"/>
    <m/>
    <n v="1762521"/>
    <m/>
    <m/>
  </r>
  <r>
    <x v="0"/>
    <x v="44"/>
    <x v="0"/>
    <s v="PAGO"/>
    <s v="SEPTIEMBRE"/>
    <d v="2024-09-25T00:00:00"/>
    <s v="CO42-CRISTHIAN VILLEGAS"/>
    <x v="12"/>
    <s v="PRODUCTOS DE CUERO Y CAUCHO"/>
    <x v="4"/>
    <x v="6"/>
    <x v="42"/>
    <d v="2024-09-26T00:00:00"/>
    <m/>
    <x v="44"/>
    <s v="BIEN"/>
    <x v="44"/>
    <n v="27590"/>
    <x v="0"/>
    <x v="0"/>
    <x v="5"/>
    <x v="3"/>
    <x v="0"/>
    <x v="0"/>
    <x v="0"/>
    <x v="35"/>
    <x v="36"/>
    <x v="1"/>
    <x v="0"/>
    <x v="14"/>
    <x v="14"/>
    <x v="13"/>
    <d v="2024-10-09T00:00:00"/>
    <x v="37"/>
    <x v="29"/>
    <x v="39"/>
    <x v="49"/>
    <x v="39"/>
    <n v="16258"/>
    <x v="49"/>
    <x v="22"/>
    <x v="42"/>
    <x v="1"/>
    <n v="30"/>
    <x v="13"/>
    <m/>
    <x v="36"/>
    <x v="31"/>
    <s v="COLQUIRI"/>
    <m/>
    <m/>
    <x v="44"/>
    <s v="ADQ/MANTTO.-211/2024"/>
    <n v="34400"/>
    <x v="0"/>
    <x v="0"/>
    <x v="3"/>
    <n v="1"/>
    <x v="52"/>
    <n v="16258"/>
    <m/>
    <m/>
    <n v="1"/>
    <n v="16258"/>
    <n v="2335.9195402298851"/>
    <n v="2335.9195402298851"/>
    <n v="2032.25"/>
    <n v="0"/>
    <d v="2024-11-28T00:00:00"/>
    <s v="NOVIEMBRE"/>
    <x v="38"/>
    <n v="620"/>
    <x v="37"/>
    <x v="49"/>
    <x v="0"/>
    <n v="0"/>
    <n v="0"/>
    <n v="0"/>
    <n v="16258"/>
    <m/>
    <m/>
    <m/>
    <x v="0"/>
    <m/>
    <m/>
    <m/>
    <m/>
    <s v="L"/>
    <s v="NORMAL"/>
    <s v="CONTRATO"/>
    <m/>
    <m/>
    <m/>
    <s v="15-0517-00--0-E"/>
    <m/>
    <m/>
  </r>
  <r>
    <x v="0"/>
    <x v="45"/>
    <x v="1"/>
    <s v="PAGO"/>
    <s v="ABRIL"/>
    <d v="2024-04-11T00:00:00"/>
    <s v="CO42-CRISTHIAN VILLEGAS"/>
    <x v="5"/>
    <s v="MATERIAL ELECTRICO"/>
    <x v="4"/>
    <x v="6"/>
    <x v="43"/>
    <d v="2024-04-11T00:00:00"/>
    <m/>
    <x v="45"/>
    <s v="BIEN"/>
    <x v="45"/>
    <n v="351857.95"/>
    <x v="0"/>
    <x v="0"/>
    <x v="0"/>
    <x v="3"/>
    <x v="0"/>
    <x v="5"/>
    <x v="0"/>
    <x v="36"/>
    <x v="37"/>
    <x v="1"/>
    <x v="0"/>
    <x v="8"/>
    <x v="20"/>
    <x v="17"/>
    <d v="2024-05-03T00:00:00"/>
    <x v="38"/>
    <x v="1"/>
    <x v="40"/>
    <x v="50"/>
    <x v="40"/>
    <n v="200815"/>
    <x v="50"/>
    <x v="23"/>
    <x v="43"/>
    <x v="1"/>
    <n v="30"/>
    <x v="18"/>
    <m/>
    <x v="22"/>
    <x v="32"/>
    <s v="COLQUIRI"/>
    <m/>
    <m/>
    <x v="45"/>
    <s v="ADQ. MANTTO Y SERV. 31/2024"/>
    <n v="39700"/>
    <x v="0"/>
    <x v="0"/>
    <x v="3"/>
    <n v="1"/>
    <x v="53"/>
    <n v="200815"/>
    <m/>
    <m/>
    <n v="1"/>
    <n v="200815"/>
    <n v="28852.72988505747"/>
    <n v="28852.72988505747"/>
    <n v="25101.875"/>
    <n v="0"/>
    <d v="2024-11-27T00:00:00"/>
    <s v="NOVIEMBRE"/>
    <x v="39"/>
    <n v="638"/>
    <x v="38"/>
    <x v="50"/>
    <x v="29"/>
    <n v="0"/>
    <n v="0"/>
    <n v="0"/>
    <n v="200815"/>
    <m/>
    <m/>
    <m/>
    <x v="0"/>
    <m/>
    <m/>
    <m/>
    <m/>
    <s v="L"/>
    <s v="NORMAL"/>
    <s v="CONTRATO"/>
    <m/>
    <s v="15-0517-00-580553-0-E"/>
    <m/>
    <n v="1792351"/>
    <m/>
    <m/>
  </r>
  <r>
    <x v="0"/>
    <x v="46"/>
    <x v="0"/>
    <s v="CONTRATO "/>
    <s v="OCTUBRE"/>
    <d v="2024-09-30T00:00:00"/>
    <s v="CO42-CRISTHIAN VILLEGAS"/>
    <x v="6"/>
    <s v="OTROS REPUESTOS Y ACCESORIOS"/>
    <x v="4"/>
    <x v="6"/>
    <x v="44"/>
    <d v="2024-09-30T00:00:00"/>
    <m/>
    <x v="46"/>
    <s v="BIEN"/>
    <x v="46"/>
    <n v="55417.5"/>
    <x v="0"/>
    <x v="0"/>
    <x v="0"/>
    <x v="0"/>
    <x v="0"/>
    <x v="0"/>
    <x v="0"/>
    <x v="37"/>
    <x v="38"/>
    <x v="1"/>
    <x v="0"/>
    <x v="6"/>
    <x v="21"/>
    <x v="18"/>
    <d v="2024-11-06T00:00:00"/>
    <x v="39"/>
    <x v="30"/>
    <x v="41"/>
    <x v="51"/>
    <x v="41"/>
    <n v="15803.1"/>
    <x v="51"/>
    <x v="24"/>
    <x v="44"/>
    <x v="1"/>
    <n v="30"/>
    <x v="13"/>
    <m/>
    <x v="37"/>
    <x v="3"/>
    <s v="COLQUIRI"/>
    <m/>
    <m/>
    <x v="46"/>
    <s v="ADQ. MANTTO 122/2024"/>
    <n v="39800"/>
    <x v="0"/>
    <x v="0"/>
    <x v="0"/>
    <n v="1"/>
    <x v="54"/>
    <n v="15803.1"/>
    <m/>
    <m/>
    <n v="1"/>
    <n v="15803.1"/>
    <n v="2270.5603448275861"/>
    <n v="2270.5603448275861"/>
    <n v="1975.3874999999998"/>
    <n v="0"/>
    <d v="1900-01-19T00:00:00"/>
    <m/>
    <x v="3"/>
    <m/>
    <x v="3"/>
    <x v="3"/>
    <x v="3"/>
    <n v="-20"/>
    <n v="-1580.31"/>
    <n v="1106.2170000000001"/>
    <n v="16277.192999999999"/>
    <m/>
    <m/>
    <m/>
    <x v="0"/>
    <m/>
    <m/>
    <m/>
    <m/>
    <s v="L"/>
    <s v="NORMAL"/>
    <s v="CONTRATO"/>
    <n v="337985"/>
    <n v="1912605"/>
    <m/>
    <s v="15-0517-00-617109-0-E"/>
    <m/>
    <m/>
  </r>
  <r>
    <x v="0"/>
    <x v="46"/>
    <x v="0"/>
    <s v="PAGO"/>
    <s v="OCTUBRE"/>
    <d v="2024-09-30T00:00:00"/>
    <s v="CO42-CRISTHIAN VILLEGAS"/>
    <x v="6"/>
    <s v="OTROS REPUESTOS Y ACCESORIOS"/>
    <x v="4"/>
    <x v="6"/>
    <x v="44"/>
    <d v="2024-09-30T00:00:00"/>
    <m/>
    <x v="46"/>
    <s v="BIEN"/>
    <x v="46"/>
    <n v="55417.5"/>
    <x v="0"/>
    <x v="0"/>
    <x v="0"/>
    <x v="0"/>
    <x v="0"/>
    <x v="0"/>
    <x v="0"/>
    <x v="37"/>
    <x v="38"/>
    <x v="1"/>
    <x v="0"/>
    <x v="6"/>
    <x v="21"/>
    <x v="18"/>
    <d v="2024-11-06T00:00:00"/>
    <x v="39"/>
    <x v="30"/>
    <x v="41"/>
    <x v="52"/>
    <x v="41"/>
    <n v="25185"/>
    <x v="52"/>
    <x v="0"/>
    <x v="18"/>
    <x v="1"/>
    <n v="30"/>
    <x v="2"/>
    <m/>
    <x v="37"/>
    <x v="33"/>
    <s v="COLQUIRI"/>
    <m/>
    <m/>
    <x v="46"/>
    <s v="ADQ. MANTTO 122/2024"/>
    <n v="39800"/>
    <x v="0"/>
    <x v="0"/>
    <x v="0"/>
    <n v="1"/>
    <x v="55"/>
    <n v="25185"/>
    <m/>
    <m/>
    <n v="1"/>
    <n v="25185"/>
    <n v="3618.5344827586209"/>
    <n v="3618.5344827586209"/>
    <n v="3148.125"/>
    <n v="0"/>
    <d v="2024-12-24T00:00:00"/>
    <s v="DICIEMBRE"/>
    <x v="40"/>
    <n v="701"/>
    <x v="39"/>
    <x v="51"/>
    <x v="12"/>
    <n v="0"/>
    <n v="0"/>
    <n v="0"/>
    <n v="25185"/>
    <m/>
    <m/>
    <m/>
    <x v="0"/>
    <m/>
    <m/>
    <m/>
    <m/>
    <s v="L"/>
    <s v="NORMAL"/>
    <s v="OC"/>
    <n v="337985"/>
    <n v="1912605"/>
    <m/>
    <s v="15-0517-00-617109-0-E"/>
    <m/>
    <m/>
  </r>
  <r>
    <x v="0"/>
    <x v="47"/>
    <x v="0"/>
    <s v="CONTRATO "/>
    <s v="JULIO"/>
    <d v="2024-07-04T00:00:00"/>
    <s v="CO42-CRISTHIAN VILLEGAS"/>
    <x v="11"/>
    <s v="PRODUCTOS NO METALICOS Y PLASTICOS"/>
    <x v="1"/>
    <x v="1"/>
    <x v="45"/>
    <d v="2024-07-04T00:00:00"/>
    <m/>
    <x v="47"/>
    <s v="BIEN"/>
    <x v="47"/>
    <n v="225600"/>
    <x v="0"/>
    <x v="0"/>
    <x v="0"/>
    <x v="2"/>
    <x v="0"/>
    <x v="1"/>
    <x v="2"/>
    <x v="38"/>
    <x v="39"/>
    <x v="1"/>
    <x v="0"/>
    <x v="1"/>
    <x v="8"/>
    <x v="1"/>
    <d v="2024-07-10T00:00:00"/>
    <x v="40"/>
    <x v="31"/>
    <x v="42"/>
    <x v="53"/>
    <x v="42"/>
    <n v="225600"/>
    <x v="53"/>
    <x v="25"/>
    <x v="45"/>
    <x v="1"/>
    <n v="30"/>
    <x v="19"/>
    <m/>
    <x v="38"/>
    <x v="34"/>
    <s v="COLQUIRI"/>
    <m/>
    <m/>
    <x v="47"/>
    <s v="CMB/EMC/O.CIV-ADQ/034/2024"/>
    <n v="34500"/>
    <x v="0"/>
    <x v="1"/>
    <x v="9"/>
    <n v="1200"/>
    <x v="56"/>
    <n v="57600"/>
    <m/>
    <m/>
    <n v="1200"/>
    <n v="57600"/>
    <n v="6.8965517241379315"/>
    <n v="8275.8620689655181"/>
    <n v="7200.0000000000009"/>
    <n v="0"/>
    <d v="2024-12-30T00:00:00"/>
    <s v="SEPTIEMBRE"/>
    <x v="41"/>
    <n v="427"/>
    <x v="40"/>
    <x v="52"/>
    <x v="25"/>
    <n v="0"/>
    <n v="0"/>
    <n v="0"/>
    <n v="57600"/>
    <m/>
    <m/>
    <m/>
    <x v="0"/>
    <m/>
    <m/>
    <m/>
    <m/>
    <s v="L"/>
    <s v="NORMAL"/>
    <s v="CONTRATO"/>
    <m/>
    <s v="15-0517-00-568956-0-E"/>
    <m/>
    <n v="1762521"/>
    <m/>
    <m/>
  </r>
  <r>
    <x v="0"/>
    <x v="47"/>
    <x v="0"/>
    <s v="CONTRATO "/>
    <s v="JULIO"/>
    <d v="2024-07-04T00:00:00"/>
    <s v="CO42-CRISTHIAN VILLEGAS"/>
    <x v="11"/>
    <s v="PRODUCTOS NO METALICOS Y PLASTICOS"/>
    <x v="1"/>
    <x v="1"/>
    <x v="45"/>
    <d v="2024-07-04T00:00:00"/>
    <m/>
    <x v="47"/>
    <s v="BIEN"/>
    <x v="48"/>
    <n v="225600"/>
    <x v="0"/>
    <x v="0"/>
    <x v="0"/>
    <x v="2"/>
    <x v="0"/>
    <x v="1"/>
    <x v="2"/>
    <x v="38"/>
    <x v="39"/>
    <x v="1"/>
    <x v="0"/>
    <x v="1"/>
    <x v="8"/>
    <x v="1"/>
    <d v="2024-07-10T00:00:00"/>
    <x v="40"/>
    <x v="31"/>
    <x v="42"/>
    <x v="53"/>
    <x v="42"/>
    <n v="225600"/>
    <x v="53"/>
    <x v="25"/>
    <x v="45"/>
    <x v="1"/>
    <n v="30"/>
    <x v="19"/>
    <m/>
    <x v="38"/>
    <x v="34"/>
    <s v="COLQUIRI"/>
    <m/>
    <m/>
    <x v="48"/>
    <s v="CMB/EMC/O.CIV-ADQ/034/2024"/>
    <n v="34500"/>
    <x v="0"/>
    <x v="1"/>
    <x v="9"/>
    <m/>
    <x v="56"/>
    <n v="0"/>
    <m/>
    <m/>
    <n v="0"/>
    <n v="0"/>
    <n v="6.8965517241379315"/>
    <n v="0"/>
    <n v="0"/>
    <n v="0"/>
    <d v="2024-12-30T00:00:00"/>
    <m/>
    <x v="3"/>
    <m/>
    <x v="3"/>
    <x v="3"/>
    <x v="3"/>
    <n v="-45656"/>
    <n v="0"/>
    <n v="0"/>
    <n v="0"/>
    <m/>
    <m/>
    <m/>
    <x v="0"/>
    <m/>
    <m/>
    <m/>
    <m/>
    <s v="L"/>
    <s v="NORMAL"/>
    <s v="CONTRATO"/>
    <m/>
    <s v="15-0517-00-568956-0-E"/>
    <m/>
    <n v="1762521"/>
    <m/>
    <m/>
  </r>
  <r>
    <x v="0"/>
    <x v="47"/>
    <x v="0"/>
    <s v="CONTRATO "/>
    <s v="JULIO"/>
    <d v="2024-07-04T00:00:00"/>
    <s v="CO42-CRISTHIAN VILLEGAS"/>
    <x v="11"/>
    <s v="PRODUCTOS NO METALICOS Y PLASTICOS"/>
    <x v="1"/>
    <x v="1"/>
    <x v="45"/>
    <d v="2024-07-04T00:00:00"/>
    <m/>
    <x v="47"/>
    <s v="BIEN"/>
    <x v="48"/>
    <n v="225600"/>
    <x v="0"/>
    <x v="0"/>
    <x v="0"/>
    <x v="2"/>
    <x v="0"/>
    <x v="1"/>
    <x v="2"/>
    <x v="38"/>
    <x v="39"/>
    <x v="1"/>
    <x v="0"/>
    <x v="1"/>
    <x v="8"/>
    <x v="1"/>
    <d v="2024-07-10T00:00:00"/>
    <x v="40"/>
    <x v="31"/>
    <x v="42"/>
    <x v="53"/>
    <x v="42"/>
    <n v="225600"/>
    <x v="53"/>
    <x v="25"/>
    <x v="45"/>
    <x v="1"/>
    <n v="30"/>
    <x v="19"/>
    <m/>
    <x v="38"/>
    <x v="34"/>
    <s v="COLQUIRI"/>
    <m/>
    <m/>
    <x v="48"/>
    <s v="CMB/EMC/O.CIV-ADQ/034/2024"/>
    <n v="34500"/>
    <x v="0"/>
    <x v="1"/>
    <x v="9"/>
    <m/>
    <x v="56"/>
    <n v="0"/>
    <m/>
    <m/>
    <n v="0"/>
    <n v="0"/>
    <n v="6.8965517241379315"/>
    <n v="0"/>
    <n v="0"/>
    <n v="0"/>
    <d v="2024-12-30T00:00:00"/>
    <m/>
    <x v="3"/>
    <m/>
    <x v="3"/>
    <x v="3"/>
    <x v="3"/>
    <n v="-45656"/>
    <n v="0"/>
    <n v="0"/>
    <n v="0"/>
    <m/>
    <m/>
    <m/>
    <x v="0"/>
    <m/>
    <m/>
    <m/>
    <m/>
    <s v="L"/>
    <s v="NORMAL"/>
    <s v="CONTRATO"/>
    <m/>
    <s v="15-0517-00-568956-0-E"/>
    <m/>
    <n v="1762521"/>
    <m/>
    <m/>
  </r>
  <r>
    <x v="0"/>
    <x v="48"/>
    <x v="0"/>
    <s v="CONTRATO-LEGAL"/>
    <s v="ABRIL"/>
    <d v="2024-04-09T00:00:00"/>
    <s v="CO42-CRISTHIAN VILLEGAS"/>
    <x v="6"/>
    <s v="OTROS REPUESTOS Y ACCESORIOS"/>
    <x v="4"/>
    <x v="6"/>
    <x v="46"/>
    <d v="2024-04-11T00:00:00"/>
    <m/>
    <x v="48"/>
    <s v="BIEN"/>
    <x v="49"/>
    <n v="399722.84"/>
    <x v="0"/>
    <x v="0"/>
    <x v="0"/>
    <x v="3"/>
    <x v="0"/>
    <x v="3"/>
    <x v="0"/>
    <x v="39"/>
    <x v="40"/>
    <x v="1"/>
    <x v="0"/>
    <x v="7"/>
    <x v="19"/>
    <x v="9"/>
    <d v="2024-04-27T00:00:00"/>
    <x v="41"/>
    <x v="19"/>
    <x v="43"/>
    <x v="54"/>
    <x v="43"/>
    <n v="249917.6"/>
    <x v="54"/>
    <x v="26"/>
    <x v="46"/>
    <x v="1"/>
    <n v="30"/>
    <x v="16"/>
    <m/>
    <x v="24"/>
    <x v="35"/>
    <s v="COLQUIRI"/>
    <m/>
    <m/>
    <x v="49"/>
    <s v="ADQ. MANTTO Y SERV. 30/2024"/>
    <n v="39800"/>
    <x v="0"/>
    <x v="0"/>
    <x v="3"/>
    <n v="1"/>
    <x v="57"/>
    <n v="249917.6"/>
    <m/>
    <m/>
    <n v="1"/>
    <n v="249917.6"/>
    <n v="35907.701149425287"/>
    <n v="35907.701149425287"/>
    <n v="31239.7"/>
    <n v="0"/>
    <d v="2024-10-11T00:00:00"/>
    <s v="OCTUBRE"/>
    <x v="42"/>
    <s v="313-371-418-485"/>
    <x v="41"/>
    <x v="53"/>
    <x v="30"/>
    <n v="0"/>
    <n v="0"/>
    <n v="0"/>
    <n v="249917.6"/>
    <m/>
    <m/>
    <m/>
    <x v="0"/>
    <m/>
    <m/>
    <m/>
    <m/>
    <s v="L"/>
    <s v="NORMAL"/>
    <s v="CONTRATO"/>
    <m/>
    <s v="15-0517-00-580553-0-E"/>
    <m/>
    <n v="1792351"/>
    <m/>
    <m/>
  </r>
  <r>
    <x v="0"/>
    <x v="49"/>
    <x v="0"/>
    <s v="CONTRATO "/>
    <s v="AGOSTO"/>
    <d v="2024-07-23T00:00:00"/>
    <s v="CO42-CRISTHIAN VILLEGAS"/>
    <x v="6"/>
    <s v="OTROS REPUESTOS Y ACCESORIOS"/>
    <x v="4"/>
    <x v="6"/>
    <x v="47"/>
    <d v="2024-07-31T00:00:00"/>
    <m/>
    <x v="49"/>
    <s v="BIEN"/>
    <x v="50"/>
    <n v="20332.87"/>
    <x v="0"/>
    <x v="0"/>
    <x v="0"/>
    <x v="2"/>
    <x v="0"/>
    <x v="0"/>
    <x v="0"/>
    <x v="40"/>
    <x v="41"/>
    <x v="1"/>
    <x v="0"/>
    <x v="7"/>
    <x v="22"/>
    <x v="19"/>
    <d v="2024-10-15T00:00:00"/>
    <x v="42"/>
    <x v="26"/>
    <x v="44"/>
    <x v="55"/>
    <x v="44"/>
    <n v="20332.87"/>
    <x v="55"/>
    <x v="0"/>
    <x v="15"/>
    <x v="1"/>
    <n v="30"/>
    <x v="1"/>
    <m/>
    <x v="39"/>
    <x v="3"/>
    <s v="COLQUIRI"/>
    <m/>
    <m/>
    <x v="50"/>
    <s v="ADQ/MANTTO.-203/2024"/>
    <n v="39800"/>
    <x v="0"/>
    <x v="1"/>
    <x v="2"/>
    <n v="1"/>
    <x v="3"/>
    <n v="0"/>
    <m/>
    <m/>
    <n v="1"/>
    <n v="0"/>
    <n v="0"/>
    <n v="0"/>
    <n v="0"/>
    <n v="0"/>
    <d v="1900-01-09T00:00:00"/>
    <m/>
    <x v="3"/>
    <m/>
    <x v="3"/>
    <x v="3"/>
    <x v="3"/>
    <n v="-10"/>
    <n v="0"/>
    <n v="0"/>
    <n v="0"/>
    <m/>
    <m/>
    <m/>
    <x v="0"/>
    <m/>
    <m/>
    <m/>
    <m/>
    <s v="L"/>
    <s v="NORMAL"/>
    <s v="OC"/>
    <m/>
    <s v="15-0517-00-572508-0-E "/>
    <m/>
    <n v="1762520"/>
    <m/>
    <m/>
  </r>
  <r>
    <x v="0"/>
    <x v="49"/>
    <x v="0"/>
    <s v="PAGO"/>
    <s v="AGOSTO"/>
    <d v="2024-07-23T00:00:00"/>
    <s v="CO42-CRISTHIAN VILLEGAS"/>
    <x v="6"/>
    <s v="OTROS REPUESTOS Y ACCESORIOS"/>
    <x v="4"/>
    <x v="6"/>
    <x v="47"/>
    <d v="2024-07-31T00:00:00"/>
    <m/>
    <x v="49"/>
    <s v="BIEN"/>
    <x v="50"/>
    <n v="10312"/>
    <x v="0"/>
    <x v="0"/>
    <x v="0"/>
    <x v="2"/>
    <x v="0"/>
    <x v="0"/>
    <x v="0"/>
    <x v="40"/>
    <x v="41"/>
    <x v="1"/>
    <x v="0"/>
    <x v="7"/>
    <x v="22"/>
    <x v="19"/>
    <d v="2024-10-15T00:00:00"/>
    <x v="42"/>
    <x v="26"/>
    <x v="44"/>
    <x v="56"/>
    <x v="44"/>
    <n v="10312"/>
    <x v="56"/>
    <x v="27"/>
    <x v="47"/>
    <x v="1"/>
    <n v="30"/>
    <x v="13"/>
    <m/>
    <x v="39"/>
    <x v="36"/>
    <s v="COLQUIRI"/>
    <m/>
    <m/>
    <x v="50"/>
    <s v="ADQ/MANTTO.-203/2024"/>
    <n v="39800"/>
    <x v="0"/>
    <x v="1"/>
    <x v="2"/>
    <n v="1"/>
    <x v="58"/>
    <n v="10312"/>
    <m/>
    <m/>
    <n v="1"/>
    <n v="10312"/>
    <n v="1481.6091954022988"/>
    <n v="1481.6091954022988"/>
    <n v="1289"/>
    <n v="0"/>
    <d v="2024-12-24T00:00:00"/>
    <s v="DICIEMBRE"/>
    <x v="43"/>
    <n v="676"/>
    <x v="42"/>
    <x v="54"/>
    <x v="17"/>
    <n v="0"/>
    <n v="0"/>
    <n v="0"/>
    <n v="10312"/>
    <m/>
    <m/>
    <m/>
    <x v="0"/>
    <m/>
    <m/>
    <m/>
    <m/>
    <s v="L"/>
    <s v="NORMAL"/>
    <s v="CONTRATO"/>
    <m/>
    <s v="15-0517-00-572508-0-E "/>
    <m/>
    <n v="1762520"/>
    <m/>
    <m/>
  </r>
  <r>
    <x v="0"/>
    <x v="50"/>
    <x v="0"/>
    <s v="COMISION DE CALIFICACION"/>
    <s v="JULIO"/>
    <d v="2024-07-19T00:00:00"/>
    <s v="CO42-CRISTHIAN VILLEGAS"/>
    <x v="6"/>
    <s v="OTROS REPUESTOS Y ACCESORIOS"/>
    <x v="4"/>
    <x v="6"/>
    <x v="48"/>
    <d v="2024-07-19T00:00:00"/>
    <m/>
    <x v="50"/>
    <s v="BIEN"/>
    <x v="51"/>
    <n v="174150"/>
    <x v="0"/>
    <x v="0"/>
    <x v="0"/>
    <x v="2"/>
    <x v="0"/>
    <x v="3"/>
    <x v="2"/>
    <x v="30"/>
    <x v="30"/>
    <x v="1"/>
    <x v="0"/>
    <x v="7"/>
    <x v="12"/>
    <x v="12"/>
    <m/>
    <x v="3"/>
    <x v="3"/>
    <x v="3"/>
    <x v="3"/>
    <x v="3"/>
    <m/>
    <x v="3"/>
    <x v="0"/>
    <x v="3"/>
    <x v="1"/>
    <n v="30"/>
    <x v="3"/>
    <m/>
    <x v="3"/>
    <x v="3"/>
    <s v="COLQUIRI"/>
    <m/>
    <m/>
    <x v="51"/>
    <s v="ADQ. MANTTO Y SERV. 68/2024"/>
    <n v="39800"/>
    <x v="0"/>
    <x v="1"/>
    <x v="2"/>
    <n v="1"/>
    <x v="3"/>
    <n v="0"/>
    <m/>
    <m/>
    <n v="1"/>
    <n v="0"/>
    <n v="0"/>
    <n v="0"/>
    <n v="0"/>
    <n v="0"/>
    <d v="1899-12-30T00:00:00"/>
    <m/>
    <x v="3"/>
    <m/>
    <x v="3"/>
    <x v="3"/>
    <x v="3"/>
    <n v="0"/>
    <n v="0"/>
    <n v="0"/>
    <n v="0"/>
    <m/>
    <m/>
    <m/>
    <x v="0"/>
    <m/>
    <m/>
    <m/>
    <m/>
    <s v="L"/>
    <s v="NORMAL"/>
    <s v="OC"/>
    <m/>
    <s v="15-0517-00-568733-0-E"/>
    <m/>
    <n v="1748511"/>
    <m/>
    <m/>
  </r>
  <r>
    <x v="0"/>
    <x v="51"/>
    <x v="0"/>
    <s v="CONTRATO "/>
    <s v="OCTUBRE"/>
    <d v="2024-09-30T00:00:00"/>
    <s v="CO42-CRISTHIAN VILLEGAS"/>
    <x v="1"/>
    <s v="PRODUCTOS QUIMICOS"/>
    <x v="6"/>
    <x v="7"/>
    <x v="49"/>
    <d v="2024-10-01T00:00:00"/>
    <m/>
    <x v="51"/>
    <s v="BIEN"/>
    <x v="52"/>
    <n v="27440"/>
    <x v="0"/>
    <x v="0"/>
    <x v="0"/>
    <x v="0"/>
    <x v="0"/>
    <x v="0"/>
    <x v="0"/>
    <x v="22"/>
    <x v="22"/>
    <x v="1"/>
    <x v="0"/>
    <x v="9"/>
    <x v="14"/>
    <x v="13"/>
    <d v="2024-10-25T00:00:00"/>
    <x v="43"/>
    <x v="20"/>
    <x v="45"/>
    <x v="57"/>
    <x v="45"/>
    <n v="20170"/>
    <x v="57"/>
    <x v="28"/>
    <x v="48"/>
    <x v="1"/>
    <n v="30"/>
    <x v="20"/>
    <m/>
    <x v="37"/>
    <x v="37"/>
    <s v="COLQUIRI"/>
    <m/>
    <m/>
    <x v="52"/>
    <s v="ADQ/SIMA-096/2024"/>
    <n v="34200"/>
    <x v="0"/>
    <x v="0"/>
    <x v="0"/>
    <n v="1"/>
    <x v="59"/>
    <n v="20170"/>
    <m/>
    <m/>
    <n v="1"/>
    <n v="20170"/>
    <n v="2897.9885057471265"/>
    <n v="2897.9885057471265"/>
    <n v="2521.25"/>
    <n v="0"/>
    <d v="2024-12-30T00:00:00"/>
    <m/>
    <x v="3"/>
    <m/>
    <x v="3"/>
    <x v="3"/>
    <x v="3"/>
    <n v="-45656"/>
    <n v="-4604407.6000000006"/>
    <n v="1411.9"/>
    <n v="4623165.7"/>
    <m/>
    <m/>
    <m/>
    <x v="0"/>
    <m/>
    <m/>
    <m/>
    <m/>
    <s v="L"/>
    <s v="NORMAL"/>
    <s v="CONTRATO"/>
    <m/>
    <s v="15-0517-00-570321-0-E"/>
    <m/>
    <n v="1754084"/>
    <m/>
    <m/>
  </r>
  <r>
    <x v="0"/>
    <x v="52"/>
    <x v="0"/>
    <s v="PAGO"/>
    <s v="SEPTIEMBRE"/>
    <d v="2024-09-17T00:00:00"/>
    <s v="CO42-CRISTHIAN VILLEGAS"/>
    <x v="7"/>
    <s v="HERRAMIENTAS MENORES"/>
    <x v="4"/>
    <x v="6"/>
    <x v="50"/>
    <d v="2024-09-19T00:00:00"/>
    <m/>
    <x v="52"/>
    <s v="BIEN"/>
    <x v="53"/>
    <n v="30891"/>
    <x v="0"/>
    <x v="0"/>
    <x v="0"/>
    <x v="3"/>
    <x v="0"/>
    <x v="0"/>
    <x v="0"/>
    <x v="15"/>
    <x v="15"/>
    <x v="1"/>
    <x v="0"/>
    <x v="7"/>
    <x v="23"/>
    <x v="20"/>
    <d v="2024-10-08T00:00:00"/>
    <x v="44"/>
    <x v="32"/>
    <x v="46"/>
    <x v="58"/>
    <x v="46"/>
    <n v="30891"/>
    <x v="58"/>
    <x v="0"/>
    <x v="49"/>
    <x v="6"/>
    <n v="30"/>
    <x v="2"/>
    <m/>
    <x v="31"/>
    <x v="38"/>
    <s v="COLQUIRI"/>
    <m/>
    <m/>
    <x v="53"/>
    <s v="ADQ/MANTTO.202/2024"/>
    <n v="34800"/>
    <x v="0"/>
    <x v="0"/>
    <x v="3"/>
    <n v="1"/>
    <x v="60"/>
    <n v="30891"/>
    <m/>
    <m/>
    <n v="1"/>
    <n v="30891"/>
    <n v="4438.3620689655172"/>
    <n v="4438.3620689655172"/>
    <n v="3861.375"/>
    <n v="0"/>
    <d v="2024-11-19T00:00:00"/>
    <s v="NOVIEMBRE"/>
    <x v="44"/>
    <n v="578"/>
    <x v="43"/>
    <x v="55"/>
    <x v="31"/>
    <n v="0"/>
    <n v="0"/>
    <n v="0"/>
    <n v="30891"/>
    <m/>
    <m/>
    <m/>
    <x v="0"/>
    <m/>
    <m/>
    <m/>
    <m/>
    <s v="L"/>
    <s v="NORMAL"/>
    <s v="OC"/>
    <m/>
    <m/>
    <m/>
    <s v="15-0517-00--0-E"/>
    <m/>
    <m/>
  </r>
  <r>
    <x v="0"/>
    <x v="53"/>
    <x v="2"/>
    <s v="COTIZACION"/>
    <s v="OCTUBRE"/>
    <d v="2024-09-30T00:00:00"/>
    <s v="CO42-CRISTHIAN VILLEGAS"/>
    <x v="17"/>
    <s v="EQUIPO DE COMUNICACIÓN"/>
    <x v="4"/>
    <x v="6"/>
    <x v="51"/>
    <d v="2024-09-30T00:00:00"/>
    <m/>
    <x v="53"/>
    <s v="BIEN"/>
    <x v="54"/>
    <n v="11935.41"/>
    <x v="0"/>
    <x v="0"/>
    <x v="0"/>
    <x v="0"/>
    <x v="0"/>
    <x v="0"/>
    <x v="0"/>
    <x v="37"/>
    <x v="38"/>
    <x v="1"/>
    <x v="0"/>
    <x v="6"/>
    <x v="12"/>
    <x v="13"/>
    <m/>
    <x v="3"/>
    <x v="3"/>
    <x v="3"/>
    <x v="3"/>
    <x v="3"/>
    <m/>
    <x v="3"/>
    <x v="0"/>
    <x v="3"/>
    <x v="1"/>
    <n v="30"/>
    <x v="3"/>
    <m/>
    <x v="3"/>
    <x v="3"/>
    <s v="COLQUIRI"/>
    <m/>
    <m/>
    <x v="54"/>
    <s v="ADQ. MANTTO 118/2024"/>
    <n v="43500"/>
    <x v="0"/>
    <x v="0"/>
    <x v="0"/>
    <n v="6"/>
    <x v="3"/>
    <n v="0"/>
    <m/>
    <m/>
    <n v="6"/>
    <n v="0"/>
    <n v="0"/>
    <n v="0"/>
    <n v="0"/>
    <n v="0"/>
    <d v="1899-12-30T00:00:00"/>
    <m/>
    <x v="3"/>
    <m/>
    <x v="3"/>
    <x v="3"/>
    <x v="3"/>
    <n v="0"/>
    <n v="0"/>
    <n v="0"/>
    <n v="0"/>
    <m/>
    <m/>
    <m/>
    <x v="0"/>
    <m/>
    <m/>
    <m/>
    <m/>
    <s v="I"/>
    <s v="NORMAL"/>
    <s v="OC"/>
    <m/>
    <m/>
    <m/>
    <s v="15-0517-00--0-E"/>
    <m/>
    <m/>
  </r>
  <r>
    <x v="0"/>
    <x v="54"/>
    <x v="0"/>
    <s v="PAGO"/>
    <s v="JULIO"/>
    <d v="2024-07-03T00:00:00"/>
    <s v="CO42-CRISTHIAN VILLEGAS"/>
    <x v="12"/>
    <s v="PRODUCTOS DE CUERO Y CAUCHO"/>
    <x v="4"/>
    <x v="6"/>
    <x v="52"/>
    <d v="2024-07-01T00:00:00"/>
    <m/>
    <x v="54"/>
    <s v="BIEN"/>
    <x v="55"/>
    <n v="78000"/>
    <x v="0"/>
    <x v="0"/>
    <x v="0"/>
    <x v="2"/>
    <x v="0"/>
    <x v="3"/>
    <x v="0"/>
    <x v="41"/>
    <x v="42"/>
    <x v="1"/>
    <x v="0"/>
    <x v="7"/>
    <x v="12"/>
    <x v="12"/>
    <d v="2024-09-11T00:00:00"/>
    <x v="45"/>
    <x v="33"/>
    <x v="47"/>
    <x v="59"/>
    <x v="47"/>
    <n v="17800"/>
    <x v="59"/>
    <x v="29"/>
    <x v="42"/>
    <x v="1"/>
    <n v="30"/>
    <x v="10"/>
    <m/>
    <x v="12"/>
    <x v="39"/>
    <s v="COLQUIRI"/>
    <m/>
    <m/>
    <x v="55"/>
    <s v="ADQ. MANTTO Y SERV. 55/2024"/>
    <n v="34400"/>
    <x v="0"/>
    <x v="1"/>
    <x v="7"/>
    <n v="1"/>
    <x v="61"/>
    <n v="17800"/>
    <m/>
    <m/>
    <n v="1"/>
    <n v="17800"/>
    <n v="2557.4712643678163"/>
    <n v="2557.4712643678163"/>
    <n v="2225"/>
    <n v="0"/>
    <d v="2024-10-29T00:00:00"/>
    <s v="OCTUBRE"/>
    <x v="45"/>
    <n v="529"/>
    <x v="44"/>
    <x v="56"/>
    <x v="32"/>
    <n v="0"/>
    <n v="0"/>
    <n v="0"/>
    <n v="17800"/>
    <m/>
    <m/>
    <m/>
    <x v="0"/>
    <m/>
    <m/>
    <m/>
    <m/>
    <s v="L"/>
    <s v="NORMAL"/>
    <s v="CONTRATO"/>
    <m/>
    <s v="15-0517-00-568956-0-E"/>
    <m/>
    <n v="1762521"/>
    <m/>
    <m/>
  </r>
  <r>
    <x v="0"/>
    <x v="54"/>
    <x v="0"/>
    <s v="PAGO"/>
    <s v="JULIO"/>
    <d v="2024-07-03T00:00:00"/>
    <s v="CO42-CRISTHIAN VILLEGAS"/>
    <x v="12"/>
    <s v="PRODUCTOS DE CUERO Y CAUCHO"/>
    <x v="4"/>
    <x v="6"/>
    <x v="52"/>
    <d v="2024-07-01T00:00:00"/>
    <m/>
    <x v="54"/>
    <s v="BIEN"/>
    <x v="55"/>
    <n v="78000"/>
    <x v="0"/>
    <x v="0"/>
    <x v="0"/>
    <x v="2"/>
    <x v="0"/>
    <x v="3"/>
    <x v="0"/>
    <x v="41"/>
    <x v="42"/>
    <x v="1"/>
    <x v="0"/>
    <x v="7"/>
    <x v="12"/>
    <x v="12"/>
    <d v="2024-09-11T00:00:00"/>
    <x v="45"/>
    <x v="33"/>
    <x v="47"/>
    <x v="60"/>
    <x v="47"/>
    <n v="13440"/>
    <x v="60"/>
    <x v="30"/>
    <x v="50"/>
    <x v="1"/>
    <n v="30"/>
    <x v="12"/>
    <m/>
    <x v="40"/>
    <x v="39"/>
    <s v="COLQUIRI"/>
    <m/>
    <m/>
    <x v="55"/>
    <s v="ADQ. MANTTO Y SERV. 55/2024"/>
    <n v="34400"/>
    <x v="0"/>
    <x v="1"/>
    <x v="7"/>
    <n v="1"/>
    <x v="62"/>
    <n v="13440"/>
    <m/>
    <m/>
    <n v="1"/>
    <n v="13440"/>
    <n v="1931.0344827586207"/>
    <n v="1931.0344827586207"/>
    <n v="1680"/>
    <n v="0"/>
    <d v="2024-10-24T00:00:00"/>
    <s v="OCTUBRE"/>
    <x v="46"/>
    <n v="481"/>
    <x v="45"/>
    <x v="57"/>
    <x v="32"/>
    <n v="0"/>
    <n v="0"/>
    <n v="0"/>
    <n v="13440"/>
    <m/>
    <m/>
    <m/>
    <x v="0"/>
    <m/>
    <m/>
    <m/>
    <m/>
    <s v="L"/>
    <s v="NORMAL"/>
    <s v="CONTRATO"/>
    <m/>
    <s v="15-0517-00-568956-0-E"/>
    <m/>
    <n v="1762521"/>
    <m/>
    <m/>
  </r>
  <r>
    <x v="0"/>
    <x v="55"/>
    <x v="0"/>
    <s v="COMISION DE CALIFICACION"/>
    <s v="AGOSTO"/>
    <d v="2024-08-09T00:00:00"/>
    <s v="CO42-CRISTHIAN VILLEGAS"/>
    <x v="15"/>
    <s v="OTRAS MAQUINARIAS Y EQUIPO"/>
    <x v="4"/>
    <x v="6"/>
    <x v="53"/>
    <d v="2024-08-09T00:00:00"/>
    <m/>
    <x v="55"/>
    <s v="BIEN"/>
    <x v="56"/>
    <n v="112808.05"/>
    <x v="0"/>
    <x v="0"/>
    <x v="0"/>
    <x v="0"/>
    <x v="0"/>
    <x v="0"/>
    <x v="4"/>
    <x v="16"/>
    <x v="16"/>
    <x v="1"/>
    <x v="0"/>
    <x v="7"/>
    <x v="24"/>
    <x v="21"/>
    <m/>
    <x v="3"/>
    <x v="3"/>
    <x v="3"/>
    <x v="3"/>
    <x v="3"/>
    <m/>
    <x v="3"/>
    <x v="0"/>
    <x v="3"/>
    <x v="1"/>
    <n v="30"/>
    <x v="3"/>
    <m/>
    <x v="3"/>
    <x v="3"/>
    <s v="COLQUIRI"/>
    <m/>
    <m/>
    <x v="56"/>
    <s v="ADQ. MANTTO Y SERV. 81/2024"/>
    <n v="43700"/>
    <x v="0"/>
    <x v="0"/>
    <x v="0"/>
    <n v="1"/>
    <x v="3"/>
    <n v="0"/>
    <m/>
    <m/>
    <n v="1500"/>
    <n v="0"/>
    <n v="0"/>
    <n v="0"/>
    <n v="0"/>
    <n v="-1499"/>
    <d v="1899-12-30T00:00:00"/>
    <m/>
    <x v="3"/>
    <m/>
    <x v="3"/>
    <x v="3"/>
    <x v="3"/>
    <n v="0"/>
    <n v="0"/>
    <n v="0"/>
    <n v="0"/>
    <m/>
    <m/>
    <m/>
    <x v="0"/>
    <m/>
    <m/>
    <m/>
    <m/>
    <s v="L"/>
    <s v="NORMAL"/>
    <s v="OC"/>
    <m/>
    <s v="15-0517-00-572508-0-E "/>
    <m/>
    <n v="1762520"/>
    <m/>
    <m/>
  </r>
  <r>
    <x v="0"/>
    <x v="56"/>
    <x v="0"/>
    <s v="CONTRATO "/>
    <s v="OCTUBRE"/>
    <d v="2024-09-25T00:00:00"/>
    <s v="CO42-CRISTHIAN VILLEGAS"/>
    <x v="11"/>
    <s v="PRODUCTOS NO METALICOS Y PLASTICOS"/>
    <x v="1"/>
    <x v="1"/>
    <x v="54"/>
    <d v="2024-09-25T00:00:00"/>
    <m/>
    <x v="56"/>
    <s v="BIEN"/>
    <x v="57"/>
    <n v="58760"/>
    <x v="0"/>
    <x v="0"/>
    <x v="0"/>
    <x v="0"/>
    <x v="0"/>
    <x v="1"/>
    <x v="0"/>
    <x v="42"/>
    <x v="43"/>
    <x v="1"/>
    <x v="0"/>
    <x v="1"/>
    <x v="8"/>
    <x v="1"/>
    <d v="2024-10-14T00:00:00"/>
    <x v="46"/>
    <x v="32"/>
    <x v="48"/>
    <x v="61"/>
    <x v="48"/>
    <n v="38500"/>
    <x v="61"/>
    <x v="0"/>
    <x v="25"/>
    <x v="1"/>
    <n v="30"/>
    <x v="21"/>
    <m/>
    <x v="41"/>
    <x v="40"/>
    <s v="COLQUIRI"/>
    <m/>
    <m/>
    <x v="57"/>
    <s v="CMB/EMC/O.CIV-ADQ/050/2024"/>
    <n v="34500"/>
    <x v="0"/>
    <x v="0"/>
    <x v="0"/>
    <n v="1"/>
    <x v="63"/>
    <n v="38500"/>
    <m/>
    <m/>
    <n v="1"/>
    <n v="38500"/>
    <n v="5531.6091954022986"/>
    <n v="5531.6091954022986"/>
    <n v="4812.5"/>
    <n v="0"/>
    <d v="2024-12-02T00:00:00"/>
    <s v="DICIEMBRE"/>
    <x v="18"/>
    <n v="640"/>
    <x v="46"/>
    <x v="58"/>
    <x v="12"/>
    <n v="0"/>
    <n v="0"/>
    <n v="0"/>
    <n v="38500"/>
    <m/>
    <m/>
    <m/>
    <x v="0"/>
    <m/>
    <m/>
    <m/>
    <m/>
    <s v="L"/>
    <s v="NORMAL"/>
    <s v="OC"/>
    <m/>
    <m/>
    <m/>
    <s v="15-0517-00--0-E"/>
    <m/>
    <m/>
  </r>
  <r>
    <x v="0"/>
    <x v="57"/>
    <x v="0"/>
    <s v="PAGO"/>
    <s v="OCTUBRE"/>
    <d v="2024-09-30T00:00:00"/>
    <s v="CO42-CRISTHIAN VILLEGAS"/>
    <x v="1"/>
    <s v="PRODUCTOS QUIMICOS"/>
    <x v="4"/>
    <x v="6"/>
    <x v="55"/>
    <d v="2024-09-30T00:00:00"/>
    <m/>
    <x v="57"/>
    <s v="BIEN"/>
    <x v="58"/>
    <n v="161108.48000000001"/>
    <x v="0"/>
    <x v="0"/>
    <x v="0"/>
    <x v="6"/>
    <x v="0"/>
    <x v="2"/>
    <x v="0"/>
    <x v="22"/>
    <x v="22"/>
    <x v="1"/>
    <x v="0"/>
    <x v="6"/>
    <x v="10"/>
    <x v="9"/>
    <d v="2024-10-18T00:00:00"/>
    <x v="47"/>
    <x v="34"/>
    <x v="49"/>
    <x v="62"/>
    <x v="49"/>
    <n v="161108.48000000001"/>
    <x v="62"/>
    <x v="0"/>
    <x v="44"/>
    <x v="7"/>
    <n v="30"/>
    <x v="1"/>
    <m/>
    <x v="19"/>
    <x v="40"/>
    <s v="COLQUIRI"/>
    <m/>
    <m/>
    <x v="58"/>
    <s v="ADQ/MANTTO-119/2024"/>
    <n v="34200"/>
    <x v="0"/>
    <x v="0"/>
    <x v="6"/>
    <n v="1"/>
    <x v="64"/>
    <n v="161108.48000000001"/>
    <m/>
    <m/>
    <n v="1"/>
    <n v="161108.48000000001"/>
    <n v="23147.77011494253"/>
    <n v="23147.77011494253"/>
    <n v="20138.560000000001"/>
    <n v="0"/>
    <d v="2024-11-30T00:00:00"/>
    <s v="NOVIEMBRE"/>
    <x v="0"/>
    <n v="602"/>
    <x v="47"/>
    <x v="59"/>
    <x v="33"/>
    <n v="0"/>
    <n v="0"/>
    <n v="0"/>
    <n v="161108.48000000001"/>
    <m/>
    <m/>
    <m/>
    <x v="0"/>
    <m/>
    <m/>
    <m/>
    <m/>
    <s v="L"/>
    <s v="NORMAL"/>
    <s v="OC"/>
    <m/>
    <m/>
    <m/>
    <s v="15-0517-00--0-E"/>
    <m/>
    <m/>
  </r>
  <r>
    <x v="0"/>
    <x v="58"/>
    <x v="1"/>
    <s v="PAGO"/>
    <s v="ABRIL"/>
    <d v="2024-04-01T00:00:00"/>
    <s v="CO42-CRISTHIAN VILLEGAS"/>
    <x v="3"/>
    <s v="PRODUCTOS METÁLICOS"/>
    <x v="3"/>
    <x v="4"/>
    <x v="56"/>
    <d v="2024-04-02T00:00:00"/>
    <m/>
    <x v="58"/>
    <s v="BIEN"/>
    <x v="59"/>
    <n v="66500"/>
    <x v="0"/>
    <x v="0"/>
    <x v="0"/>
    <x v="0"/>
    <x v="0"/>
    <x v="7"/>
    <x v="2"/>
    <x v="43"/>
    <x v="44"/>
    <x v="1"/>
    <x v="0"/>
    <x v="4"/>
    <x v="25"/>
    <x v="6"/>
    <d v="2024-06-13T00:00:00"/>
    <x v="48"/>
    <x v="10"/>
    <x v="50"/>
    <x v="63"/>
    <x v="50"/>
    <n v="59500"/>
    <x v="63"/>
    <x v="31"/>
    <x v="20"/>
    <x v="1"/>
    <n v="30"/>
    <x v="12"/>
    <m/>
    <x v="42"/>
    <x v="12"/>
    <s v="COLQUIRI"/>
    <m/>
    <m/>
    <x v="59"/>
    <s v="EMC-PCPL-044/2024"/>
    <n v="34600"/>
    <x v="0"/>
    <x v="0"/>
    <x v="0"/>
    <n v="70"/>
    <x v="65"/>
    <n v="59500"/>
    <m/>
    <m/>
    <n v="70"/>
    <n v="59500"/>
    <n v="122.1264367816092"/>
    <n v="8548.8505747126437"/>
    <n v="7437.5"/>
    <n v="0"/>
    <d v="2024-08-11T00:00:00"/>
    <s v="JULIO"/>
    <x v="47"/>
    <n v="304"/>
    <x v="48"/>
    <x v="60"/>
    <x v="34"/>
    <n v="0"/>
    <n v="0"/>
    <n v="0"/>
    <n v="59500"/>
    <m/>
    <m/>
    <m/>
    <x v="0"/>
    <m/>
    <m/>
    <m/>
    <m/>
    <s v="L"/>
    <s v="NORMAL"/>
    <s v="CONTRATO"/>
    <m/>
    <s v="15-0517-00-580553-0-E"/>
    <m/>
    <n v="1792351"/>
    <m/>
    <m/>
  </r>
  <r>
    <x v="0"/>
    <x v="59"/>
    <x v="1"/>
    <s v="PAGO"/>
    <s v="ABRIL"/>
    <d v="2024-04-01T00:00:00"/>
    <s v="CO42-CRISTHIAN VILLEGAS"/>
    <x v="3"/>
    <s v="PRODUCTOS METÁLICOS"/>
    <x v="3"/>
    <x v="4"/>
    <x v="57"/>
    <d v="2024-04-02T00:00:00"/>
    <m/>
    <x v="59"/>
    <s v="BIEN"/>
    <x v="60"/>
    <n v="55"/>
    <x v="0"/>
    <x v="0"/>
    <x v="6"/>
    <x v="3"/>
    <x v="0"/>
    <x v="4"/>
    <x v="2"/>
    <x v="6"/>
    <x v="6"/>
    <x v="1"/>
    <x v="0"/>
    <x v="4"/>
    <x v="11"/>
    <x v="6"/>
    <d v="2024-04-17T00:00:00"/>
    <x v="49"/>
    <x v="35"/>
    <x v="51"/>
    <x v="64"/>
    <x v="51"/>
    <n v="48222"/>
    <x v="64"/>
    <x v="0"/>
    <x v="51"/>
    <x v="1"/>
    <n v="30"/>
    <x v="20"/>
    <m/>
    <x v="6"/>
    <x v="41"/>
    <s v="COLQUIRI"/>
    <m/>
    <m/>
    <x v="60"/>
    <s v="EMC-PCPL-045/2024"/>
    <n v="34600"/>
    <x v="0"/>
    <x v="0"/>
    <x v="3"/>
    <n v="1"/>
    <x v="66"/>
    <n v="48222"/>
    <m/>
    <m/>
    <n v="1"/>
    <n v="48222"/>
    <n v="6928.4482758620688"/>
    <n v="6928.4482758620688"/>
    <n v="6027.75"/>
    <n v="0"/>
    <d v="2024-06-07T00:00:00"/>
    <s v="JUNIO"/>
    <x v="48"/>
    <n v="214"/>
    <x v="49"/>
    <x v="61"/>
    <x v="19"/>
    <n v="0"/>
    <n v="0"/>
    <n v="0"/>
    <n v="48222"/>
    <m/>
    <m/>
    <m/>
    <x v="0"/>
    <m/>
    <m/>
    <m/>
    <m/>
    <s v="L"/>
    <s v="NORMAL"/>
    <s v="OC"/>
    <m/>
    <s v="15-0517-00-580553-0-E"/>
    <m/>
    <n v="1792351"/>
    <m/>
    <m/>
  </r>
  <r>
    <x v="0"/>
    <x v="60"/>
    <x v="0"/>
    <s v="CONTRATO "/>
    <s v="OCTUBRE"/>
    <d v="2024-09-30T00:00:00"/>
    <s v="CO42-CRISTHIAN VILLEGAS"/>
    <x v="2"/>
    <s v="PRENDAS DE VESTIR"/>
    <x v="6"/>
    <x v="7"/>
    <x v="58"/>
    <d v="2024-09-30T00:00:00"/>
    <m/>
    <x v="60"/>
    <s v="BIEN"/>
    <x v="61"/>
    <n v="69975"/>
    <x v="0"/>
    <x v="0"/>
    <x v="0"/>
    <x v="0"/>
    <x v="0"/>
    <x v="0"/>
    <x v="2"/>
    <x v="22"/>
    <x v="22"/>
    <x v="1"/>
    <x v="0"/>
    <x v="9"/>
    <x v="14"/>
    <x v="13"/>
    <d v="2024-10-21T00:00:00"/>
    <x v="50"/>
    <x v="20"/>
    <x v="52"/>
    <x v="65"/>
    <x v="52"/>
    <n v="69042"/>
    <x v="65"/>
    <x v="0"/>
    <x v="52"/>
    <x v="1"/>
    <n v="30"/>
    <x v="12"/>
    <m/>
    <x v="19"/>
    <x v="3"/>
    <s v="COLQUIRI"/>
    <m/>
    <m/>
    <x v="61"/>
    <s v="ADQ/SIMA-103/2024"/>
    <n v="33300"/>
    <x v="0"/>
    <x v="0"/>
    <x v="0"/>
    <n v="1"/>
    <x v="3"/>
    <n v="0"/>
    <m/>
    <m/>
    <n v="1"/>
    <n v="0"/>
    <n v="0"/>
    <n v="0"/>
    <n v="0"/>
    <n v="0"/>
    <d v="1900-01-29T00:00:00"/>
    <m/>
    <x v="3"/>
    <m/>
    <x v="3"/>
    <x v="3"/>
    <x v="3"/>
    <n v="-30"/>
    <n v="0"/>
    <n v="0"/>
    <n v="0"/>
    <m/>
    <m/>
    <m/>
    <x v="0"/>
    <m/>
    <m/>
    <m/>
    <m/>
    <s v="L"/>
    <s v="NORMAL"/>
    <s v="OC"/>
    <m/>
    <s v="15-0517-00-570146-0-E"/>
    <m/>
    <n v="1772176"/>
    <m/>
    <n v="0"/>
  </r>
  <r>
    <x v="0"/>
    <x v="61"/>
    <x v="7"/>
    <s v="PAGO"/>
    <s v="JUNIO"/>
    <d v="2024-06-11T00:00:00"/>
    <s v="CO42-CRISTHIAN VILLEGAS"/>
    <x v="6"/>
    <s v="OTROS REPUESTOS Y ACCESORIOS"/>
    <x v="3"/>
    <x v="4"/>
    <x v="59"/>
    <d v="2024-06-12T00:00:00"/>
    <m/>
    <x v="61"/>
    <s v="BIEN"/>
    <x v="62"/>
    <n v="48248.2"/>
    <x v="0"/>
    <x v="0"/>
    <x v="0"/>
    <x v="0"/>
    <x v="0"/>
    <x v="3"/>
    <x v="2"/>
    <x v="44"/>
    <x v="45"/>
    <x v="1"/>
    <x v="0"/>
    <x v="4"/>
    <x v="15"/>
    <x v="6"/>
    <d v="2024-07-23T00:00:00"/>
    <x v="51"/>
    <x v="36"/>
    <x v="53"/>
    <x v="66"/>
    <x v="53"/>
    <n v="48248.2"/>
    <x v="66"/>
    <x v="32"/>
    <x v="17"/>
    <x v="1"/>
    <n v="30"/>
    <x v="17"/>
    <m/>
    <x v="43"/>
    <x v="42"/>
    <s v="COLQUIRI"/>
    <m/>
    <m/>
    <x v="62"/>
    <s v="EMC-PCPL-066/2024"/>
    <n v="39800"/>
    <x v="0"/>
    <x v="0"/>
    <x v="0"/>
    <n v="1"/>
    <x v="67"/>
    <n v="48248.2"/>
    <m/>
    <m/>
    <n v="1"/>
    <n v="48248.2"/>
    <n v="6932.2126436781609"/>
    <n v="6932.2126436781609"/>
    <n v="6031.0249999999996"/>
    <n v="0"/>
    <d v="2024-11-10T00:00:00"/>
    <s v="NOVIEMBRE"/>
    <x v="49"/>
    <n v="553"/>
    <x v="20"/>
    <x v="62"/>
    <x v="35"/>
    <n v="0"/>
    <n v="0"/>
    <n v="0"/>
    <n v="48248.2"/>
    <m/>
    <m/>
    <m/>
    <x v="0"/>
    <m/>
    <m/>
    <m/>
    <s v="GASTO"/>
    <s v="L"/>
    <s v="NORMAL"/>
    <s v="CONTRATO"/>
    <m/>
    <s v="15-0517-00-568956-0-E"/>
    <m/>
    <n v="1762521"/>
    <m/>
    <n v="0"/>
  </r>
  <r>
    <x v="0"/>
    <x v="62"/>
    <x v="0"/>
    <s v="PAGO"/>
    <s v="JUNIO"/>
    <d v="2024-06-14T00:00:00"/>
    <s v="CO42-CRISTHIAN VILLEGAS"/>
    <x v="6"/>
    <s v="OTROS REPUESTOS Y ACCESORIOS"/>
    <x v="3"/>
    <x v="4"/>
    <x v="60"/>
    <d v="2024-06-14T00:00:00"/>
    <m/>
    <x v="62"/>
    <s v="BIEN"/>
    <x v="63"/>
    <n v="51493"/>
    <x v="0"/>
    <x v="0"/>
    <x v="0"/>
    <x v="0"/>
    <x v="0"/>
    <x v="3"/>
    <x v="2"/>
    <x v="45"/>
    <x v="46"/>
    <x v="1"/>
    <x v="0"/>
    <x v="4"/>
    <x v="15"/>
    <x v="6"/>
    <d v="2024-07-23T00:00:00"/>
    <x v="52"/>
    <x v="36"/>
    <x v="54"/>
    <x v="67"/>
    <x v="54"/>
    <n v="51493"/>
    <x v="67"/>
    <x v="33"/>
    <x v="53"/>
    <x v="1"/>
    <n v="30"/>
    <x v="10"/>
    <m/>
    <x v="44"/>
    <x v="34"/>
    <s v="COLQUIRI"/>
    <m/>
    <m/>
    <x v="63"/>
    <s v="IT-PCPL-072/2024"/>
    <n v="39800"/>
    <x v="0"/>
    <x v="0"/>
    <x v="7"/>
    <n v="1"/>
    <x v="68"/>
    <n v="51493"/>
    <m/>
    <m/>
    <n v="1"/>
    <n v="51493"/>
    <n v="7398.4195402298847"/>
    <n v="7398.4195402298847"/>
    <n v="6436.625"/>
    <n v="0"/>
    <d v="2024-09-26T00:00:00"/>
    <s v="SEPTIEMBRE"/>
    <x v="50"/>
    <n v="457"/>
    <x v="50"/>
    <x v="63"/>
    <x v="36"/>
    <n v="0"/>
    <n v="0"/>
    <n v="0"/>
    <n v="51493"/>
    <m/>
    <m/>
    <m/>
    <x v="0"/>
    <m/>
    <m/>
    <m/>
    <m/>
    <s v="L"/>
    <s v="NORMAL"/>
    <s v="CONTRATO"/>
    <m/>
    <s v="15-0517-00-568956-0-E"/>
    <m/>
    <n v="1762521"/>
    <m/>
    <m/>
  </r>
  <r>
    <x v="0"/>
    <x v="63"/>
    <x v="1"/>
    <s v="PAGO PARCIAL"/>
    <s v="MARZO"/>
    <d v="2024-03-20T00:00:00"/>
    <s v="CO42-CRISTHIAN VILLEGAS"/>
    <x v="6"/>
    <s v="OTROS REPUESTOS Y ACCESORIOS"/>
    <x v="3"/>
    <x v="4"/>
    <x v="61"/>
    <d v="2024-03-22T00:00:00"/>
    <m/>
    <x v="63"/>
    <s v="BIEN"/>
    <x v="64"/>
    <n v="649.76"/>
    <x v="0"/>
    <x v="8"/>
    <x v="0"/>
    <x v="0"/>
    <x v="0"/>
    <x v="4"/>
    <x v="2"/>
    <x v="46"/>
    <x v="47"/>
    <x v="1"/>
    <x v="0"/>
    <x v="4"/>
    <x v="19"/>
    <x v="6"/>
    <d v="2024-04-05T00:00:00"/>
    <x v="53"/>
    <x v="21"/>
    <x v="55"/>
    <x v="68"/>
    <x v="55"/>
    <n v="55388.65"/>
    <x v="68"/>
    <x v="0"/>
    <x v="6"/>
    <x v="1"/>
    <n v="30"/>
    <x v="1"/>
    <m/>
    <x v="45"/>
    <x v="43"/>
    <s v="COLQUIRI"/>
    <m/>
    <m/>
    <x v="64"/>
    <s v="EMC-PCPL-037/2024"/>
    <n v="39800"/>
    <x v="0"/>
    <x v="7"/>
    <x v="0"/>
    <n v="1"/>
    <x v="69"/>
    <n v="55388.65"/>
    <m/>
    <m/>
    <n v="1"/>
    <n v="55388.65"/>
    <n v="7958.1393678160921"/>
    <n v="7958.1393678160921"/>
    <n v="6923.5812500000002"/>
    <n v="0"/>
    <d v="2024-05-20T00:00:00"/>
    <s v="MAYO"/>
    <x v="10"/>
    <n v="186"/>
    <x v="51"/>
    <x v="64"/>
    <x v="7"/>
    <n v="0"/>
    <n v="0"/>
    <n v="0"/>
    <n v="55388.65"/>
    <m/>
    <m/>
    <m/>
    <x v="0"/>
    <s v="MAY"/>
    <m/>
    <m/>
    <m/>
    <s v="L"/>
    <s v="NORMAL"/>
    <s v="OC"/>
    <n v="316144"/>
    <n v="1772181"/>
    <n v="2058575"/>
    <s v="15-0517-00-568965-0-E"/>
    <m/>
    <m/>
  </r>
  <r>
    <x v="0"/>
    <x v="64"/>
    <x v="7"/>
    <s v="PAGO PARCIAL"/>
    <s v="MARZO"/>
    <d v="2024-03-21T00:00:00"/>
    <s v="CO42-CRISTHIAN VILLEGAS"/>
    <x v="15"/>
    <s v="OTRAS MAQUINARIAS Y EQUIPO"/>
    <x v="3"/>
    <x v="4"/>
    <x v="62"/>
    <d v="2024-03-22T00:00:00"/>
    <m/>
    <x v="64"/>
    <s v="BIEN"/>
    <x v="65"/>
    <n v="300000"/>
    <x v="0"/>
    <x v="9"/>
    <x v="7"/>
    <x v="3"/>
    <x v="0"/>
    <x v="8"/>
    <x v="2"/>
    <x v="46"/>
    <x v="47"/>
    <x v="1"/>
    <x v="0"/>
    <x v="15"/>
    <x v="26"/>
    <x v="22"/>
    <d v="2024-04-02T00:00:00"/>
    <x v="54"/>
    <x v="37"/>
    <x v="56"/>
    <x v="69"/>
    <x v="56"/>
    <n v="278000"/>
    <x v="69"/>
    <x v="34"/>
    <x v="54"/>
    <x v="1"/>
    <n v="30"/>
    <x v="22"/>
    <m/>
    <x v="45"/>
    <x v="44"/>
    <s v="COLQUIRI"/>
    <m/>
    <m/>
    <x v="65"/>
    <s v="EMC-PCPL-040/2024"/>
    <n v="43700"/>
    <x v="0"/>
    <x v="8"/>
    <x v="3"/>
    <n v="2"/>
    <x v="70"/>
    <n v="278000"/>
    <m/>
    <m/>
    <n v="2"/>
    <n v="278000"/>
    <n v="19971.264367816093"/>
    <n v="39942.528735632186"/>
    <n v="34750"/>
    <n v="0"/>
    <d v="2024-08-12T00:00:00"/>
    <s v="AGOSTO"/>
    <x v="51"/>
    <n v="336"/>
    <x v="52"/>
    <x v="65"/>
    <x v="37"/>
    <n v="0"/>
    <n v="0"/>
    <n v="0"/>
    <n v="278000"/>
    <m/>
    <m/>
    <m/>
    <x v="0"/>
    <s v="ABR"/>
    <m/>
    <m/>
    <m/>
    <s v="L"/>
    <s v="NORMAL"/>
    <s v="CONTRATO"/>
    <n v="316144"/>
    <n v="1772181"/>
    <n v="2058575"/>
    <s v="15-0517-00-568965-0-E"/>
    <m/>
    <m/>
  </r>
  <r>
    <x v="0"/>
    <x v="65"/>
    <x v="1"/>
    <s v="CERRADO"/>
    <s v="MAYO"/>
    <d v="2024-05-09T00:00:00"/>
    <s v="CO42-CRISTHIAN VILLEGAS"/>
    <x v="13"/>
    <s v="MANTENIMIENTO Y REPARACION DE MAQUINARIA Y EQUIPOS"/>
    <x v="3"/>
    <x v="4"/>
    <x v="63"/>
    <d v="2024-05-09T00:00:00"/>
    <m/>
    <x v="65"/>
    <s v="SERVICIO"/>
    <x v="66"/>
    <n v="9620"/>
    <x v="0"/>
    <x v="0"/>
    <x v="0"/>
    <x v="1"/>
    <x v="0"/>
    <x v="3"/>
    <x v="2"/>
    <x v="47"/>
    <x v="48"/>
    <x v="1"/>
    <x v="0"/>
    <x v="4"/>
    <x v="15"/>
    <x v="6"/>
    <d v="2024-05-23T00:00:00"/>
    <x v="55"/>
    <x v="9"/>
    <x v="57"/>
    <x v="70"/>
    <x v="57"/>
    <n v="9620"/>
    <x v="70"/>
    <x v="0"/>
    <x v="55"/>
    <x v="1"/>
    <n v="30"/>
    <x v="0"/>
    <m/>
    <x v="46"/>
    <x v="45"/>
    <s v="COLQUIRI"/>
    <m/>
    <m/>
    <x v="66"/>
    <s v="EMC-PCPL-057/2024"/>
    <n v="24120"/>
    <x v="0"/>
    <x v="0"/>
    <x v="1"/>
    <n v="1"/>
    <x v="71"/>
    <n v="9620"/>
    <m/>
    <m/>
    <n v="1"/>
    <n v="9620"/>
    <n v="1382.183908045977"/>
    <n v="1382.183908045977"/>
    <n v="1202.5"/>
    <n v="0"/>
    <d v="2024-07-07T00:00:00"/>
    <s v="JULIO"/>
    <x v="25"/>
    <n v="3"/>
    <x v="6"/>
    <x v="66"/>
    <x v="38"/>
    <n v="0"/>
    <n v="0"/>
    <n v="0"/>
    <n v="9620"/>
    <m/>
    <m/>
    <m/>
    <x v="0"/>
    <m/>
    <m/>
    <m/>
    <m/>
    <s v="L"/>
    <s v="NORMAL"/>
    <s v="OC"/>
    <m/>
    <s v="15-0517-00-568956-0-E"/>
    <m/>
    <n v="1762521"/>
    <m/>
    <m/>
  </r>
  <r>
    <x v="0"/>
    <x v="66"/>
    <x v="0"/>
    <s v="PAGO PARCIAL"/>
    <s v="ABRIL"/>
    <d v="2024-04-03T00:00:00"/>
    <s v="CO42-CRISTHIAN VILLEGAS"/>
    <x v="14"/>
    <s v="ALQUILER DE EQUIPO Y MAQUINARIA"/>
    <x v="6"/>
    <x v="7"/>
    <x v="64"/>
    <d v="2024-04-05T00:00:00"/>
    <m/>
    <x v="66"/>
    <s v="SERVICIO"/>
    <x v="67"/>
    <n v="340"/>
    <x v="0"/>
    <x v="0"/>
    <x v="8"/>
    <x v="1"/>
    <x v="0"/>
    <x v="2"/>
    <x v="2"/>
    <x v="5"/>
    <x v="5"/>
    <x v="1"/>
    <x v="0"/>
    <x v="9"/>
    <x v="27"/>
    <x v="23"/>
    <d v="2024-06-07T00:00:00"/>
    <x v="56"/>
    <x v="22"/>
    <x v="58"/>
    <x v="71"/>
    <x v="58"/>
    <n v="165000"/>
    <x v="71"/>
    <x v="35"/>
    <x v="56"/>
    <x v="1"/>
    <n v="30"/>
    <x v="23"/>
    <m/>
    <x v="47"/>
    <x v="46"/>
    <s v="COLQUIRI"/>
    <m/>
    <m/>
    <x v="67"/>
    <s v="EMC-SIMA-024-2024"/>
    <n v="23200"/>
    <x v="0"/>
    <x v="0"/>
    <x v="1"/>
    <n v="1"/>
    <x v="72"/>
    <n v="17160"/>
    <m/>
    <m/>
    <n v="1"/>
    <n v="17160"/>
    <n v="2465.5172413793102"/>
    <n v="2465.5172413793102"/>
    <n v="2145"/>
    <n v="0"/>
    <d v="2025-01-04T00:00:00"/>
    <s v="JULIO"/>
    <x v="52"/>
    <n v="1"/>
    <x v="33"/>
    <x v="67"/>
    <x v="1"/>
    <n v="0"/>
    <n v="0"/>
    <n v="0"/>
    <n v="17160"/>
    <m/>
    <m/>
    <m/>
    <x v="0"/>
    <m/>
    <m/>
    <m/>
    <m/>
    <s v="L"/>
    <s v="NORMAL"/>
    <s v="CONTRATO"/>
    <m/>
    <s v="15-0517-00-580553-0-E"/>
    <m/>
    <n v="1792351"/>
    <m/>
    <m/>
  </r>
  <r>
    <x v="0"/>
    <x v="66"/>
    <x v="0"/>
    <s v="PAGO PARCIAL"/>
    <s v="ABRIL"/>
    <d v="2024-04-03T00:00:00"/>
    <s v="CO42-CRISTHIAN VILLEGAS"/>
    <x v="14"/>
    <s v="ALQUILER DE EQUIPO Y MAQUINARIA"/>
    <x v="6"/>
    <x v="7"/>
    <x v="64"/>
    <d v="2024-04-05T00:00:00"/>
    <m/>
    <x v="66"/>
    <s v="SERVICIO"/>
    <x v="67"/>
    <n v="340"/>
    <x v="0"/>
    <x v="0"/>
    <x v="8"/>
    <x v="1"/>
    <x v="0"/>
    <x v="2"/>
    <x v="2"/>
    <x v="5"/>
    <x v="5"/>
    <x v="1"/>
    <x v="0"/>
    <x v="9"/>
    <x v="27"/>
    <x v="23"/>
    <d v="2024-06-07T00:00:00"/>
    <x v="56"/>
    <x v="22"/>
    <x v="58"/>
    <x v="71"/>
    <x v="58"/>
    <n v="165000"/>
    <x v="71"/>
    <x v="35"/>
    <x v="56"/>
    <x v="1"/>
    <n v="30"/>
    <x v="23"/>
    <m/>
    <x v="47"/>
    <x v="46"/>
    <s v="COLQUIRI"/>
    <m/>
    <m/>
    <x v="67"/>
    <s v="EMC-SIMA-024-2024"/>
    <n v="23200"/>
    <x v="0"/>
    <x v="0"/>
    <x v="1"/>
    <n v="1"/>
    <x v="73"/>
    <n v="26400"/>
    <m/>
    <m/>
    <n v="1"/>
    <n v="26400"/>
    <n v="3793.1034482758619"/>
    <n v="3793.1034482758619"/>
    <n v="3300"/>
    <n v="0"/>
    <d v="2025-01-04T00:00:00"/>
    <s v="AGOSTO"/>
    <x v="52"/>
    <n v="2"/>
    <x v="32"/>
    <x v="68"/>
    <x v="11"/>
    <n v="0"/>
    <n v="0"/>
    <n v="0"/>
    <n v="26400"/>
    <m/>
    <m/>
    <m/>
    <x v="0"/>
    <m/>
    <m/>
    <m/>
    <m/>
    <s v="L"/>
    <s v="NORMAL"/>
    <s v="CONTRATO"/>
    <m/>
    <s v="15-0517-00-580553-0-E"/>
    <m/>
    <n v="1792351"/>
    <m/>
    <m/>
  </r>
  <r>
    <x v="0"/>
    <x v="66"/>
    <x v="0"/>
    <s v="PAGO PARCIAL"/>
    <s v="ABRIL"/>
    <d v="2024-04-03T00:00:00"/>
    <s v="CO42-CRISTHIAN VILLEGAS"/>
    <x v="14"/>
    <s v="ALQUILER DE EQUIPO Y MAQUINARIA"/>
    <x v="6"/>
    <x v="7"/>
    <x v="64"/>
    <d v="2024-04-05T00:00:00"/>
    <m/>
    <x v="66"/>
    <s v="SERVICIO"/>
    <x v="67"/>
    <n v="340"/>
    <x v="0"/>
    <x v="0"/>
    <x v="8"/>
    <x v="1"/>
    <x v="0"/>
    <x v="2"/>
    <x v="2"/>
    <x v="5"/>
    <x v="5"/>
    <x v="1"/>
    <x v="0"/>
    <x v="9"/>
    <x v="27"/>
    <x v="23"/>
    <d v="2024-06-07T00:00:00"/>
    <x v="56"/>
    <x v="22"/>
    <x v="58"/>
    <x v="71"/>
    <x v="58"/>
    <n v="165000"/>
    <x v="71"/>
    <x v="35"/>
    <x v="56"/>
    <x v="1"/>
    <n v="30"/>
    <x v="23"/>
    <m/>
    <x v="47"/>
    <x v="46"/>
    <s v="COLQUIRI"/>
    <m/>
    <m/>
    <x v="67"/>
    <s v="EMC-SIMA-024-2024"/>
    <n v="23200"/>
    <x v="0"/>
    <x v="0"/>
    <x v="1"/>
    <n v="1"/>
    <x v="74"/>
    <n v="31020"/>
    <m/>
    <m/>
    <n v="1"/>
    <n v="31020"/>
    <n v="4456.8965517241377"/>
    <n v="4456.8965517241377"/>
    <n v="3877.4999999999995"/>
    <n v="0"/>
    <d v="2025-01-04T00:00:00"/>
    <s v="SEPTIEMBRE"/>
    <x v="52"/>
    <n v="3"/>
    <x v="11"/>
    <x v="69"/>
    <x v="4"/>
    <n v="0"/>
    <n v="0"/>
    <n v="0"/>
    <n v="31020"/>
    <m/>
    <m/>
    <m/>
    <x v="0"/>
    <m/>
    <m/>
    <m/>
    <m/>
    <s v="L"/>
    <s v="NORMAL"/>
    <s v="CONTRATO"/>
    <m/>
    <s v="15-0517-00-580553-0-E"/>
    <m/>
    <n v="1792351"/>
    <m/>
    <m/>
  </r>
  <r>
    <x v="0"/>
    <x v="66"/>
    <x v="0"/>
    <s v="PAGO PARCIAL"/>
    <s v="ABRIL"/>
    <d v="2024-04-03T00:00:00"/>
    <s v="CO42-CRISTHIAN VILLEGAS"/>
    <x v="14"/>
    <s v="ALQUILER DE EQUIPO Y MAQUINARIA"/>
    <x v="6"/>
    <x v="7"/>
    <x v="64"/>
    <d v="2024-04-05T00:00:00"/>
    <m/>
    <x v="66"/>
    <s v="SERVICIO"/>
    <x v="67"/>
    <n v="340"/>
    <x v="0"/>
    <x v="0"/>
    <x v="8"/>
    <x v="1"/>
    <x v="0"/>
    <x v="2"/>
    <x v="2"/>
    <x v="5"/>
    <x v="5"/>
    <x v="1"/>
    <x v="0"/>
    <x v="9"/>
    <x v="27"/>
    <x v="23"/>
    <d v="2024-06-07T00:00:00"/>
    <x v="56"/>
    <x v="22"/>
    <x v="58"/>
    <x v="71"/>
    <x v="58"/>
    <n v="165000"/>
    <x v="71"/>
    <x v="35"/>
    <x v="56"/>
    <x v="1"/>
    <n v="30"/>
    <x v="23"/>
    <m/>
    <x v="47"/>
    <x v="46"/>
    <s v="COLQUIRI"/>
    <m/>
    <m/>
    <x v="67"/>
    <s v="EMC-SIMA-024-2024"/>
    <n v="23200"/>
    <x v="0"/>
    <x v="0"/>
    <x v="1"/>
    <n v="1"/>
    <x v="75"/>
    <n v="30030"/>
    <m/>
    <m/>
    <n v="1"/>
    <n v="30030"/>
    <n v="4314.6551724137935"/>
    <n v="4314.6551724137935"/>
    <n v="3753.7500000000005"/>
    <n v="0"/>
    <d v="2025-01-04T00:00:00"/>
    <s v="OCTUBRE"/>
    <x v="52"/>
    <n v="4"/>
    <x v="20"/>
    <x v="70"/>
    <x v="5"/>
    <n v="0"/>
    <n v="0"/>
    <n v="0"/>
    <n v="30030"/>
    <m/>
    <m/>
    <m/>
    <x v="0"/>
    <m/>
    <m/>
    <m/>
    <m/>
    <s v="L"/>
    <s v="NORMAL"/>
    <s v="CONTRATO"/>
    <m/>
    <s v="15-0517-00-580553-0-E"/>
    <m/>
    <n v="1792351"/>
    <m/>
    <m/>
  </r>
  <r>
    <x v="0"/>
    <x v="66"/>
    <x v="0"/>
    <s v="PAGO PARCIAL"/>
    <s v="ABRIL"/>
    <d v="2024-04-03T00:00:00"/>
    <s v="CO42-CRISTHIAN VILLEGAS"/>
    <x v="14"/>
    <s v="ALQUILER DE EQUIPO Y MAQUINARIA"/>
    <x v="6"/>
    <x v="7"/>
    <x v="64"/>
    <d v="2024-04-05T00:00:00"/>
    <m/>
    <x v="66"/>
    <s v="SERVICIO"/>
    <x v="67"/>
    <n v="340"/>
    <x v="0"/>
    <x v="0"/>
    <x v="8"/>
    <x v="1"/>
    <x v="0"/>
    <x v="2"/>
    <x v="2"/>
    <x v="5"/>
    <x v="5"/>
    <x v="1"/>
    <x v="0"/>
    <x v="9"/>
    <x v="27"/>
    <x v="23"/>
    <d v="2024-06-07T00:00:00"/>
    <x v="56"/>
    <x v="22"/>
    <x v="58"/>
    <x v="71"/>
    <x v="58"/>
    <n v="165000"/>
    <x v="71"/>
    <x v="35"/>
    <x v="56"/>
    <x v="1"/>
    <n v="30"/>
    <x v="23"/>
    <m/>
    <x v="47"/>
    <x v="46"/>
    <s v="COLQUIRI"/>
    <m/>
    <m/>
    <x v="67"/>
    <s v="EMC-SIMA-024-2024"/>
    <n v="23200"/>
    <x v="0"/>
    <x v="0"/>
    <x v="1"/>
    <n v="1"/>
    <x v="76"/>
    <n v="33990"/>
    <m/>
    <m/>
    <n v="1"/>
    <n v="33990"/>
    <n v="4883.6206896551721"/>
    <n v="4883.6206896551721"/>
    <n v="4248.75"/>
    <n v="0"/>
    <d v="2025-01-04T00:00:00"/>
    <s v="NOVIEMBRE"/>
    <x v="52"/>
    <n v="5"/>
    <x v="53"/>
    <x v="71"/>
    <x v="6"/>
    <n v="0"/>
    <n v="0"/>
    <n v="0"/>
    <n v="33990"/>
    <m/>
    <m/>
    <m/>
    <x v="0"/>
    <m/>
    <m/>
    <m/>
    <m/>
    <s v="L"/>
    <s v="NORMAL"/>
    <s v="CONTRATO"/>
    <m/>
    <s v="15-0517-00-580553-0-E"/>
    <m/>
    <n v="1792351"/>
    <m/>
    <m/>
  </r>
  <r>
    <x v="0"/>
    <x v="66"/>
    <x v="0"/>
    <s v="PAGO PARCIAL"/>
    <s v="ABRIL"/>
    <d v="2024-04-03T00:00:00"/>
    <s v="CO42-CRISTHIAN VILLEGAS"/>
    <x v="14"/>
    <s v="ALQUILER DE EQUIPO Y MAQUINARIA"/>
    <x v="6"/>
    <x v="7"/>
    <x v="64"/>
    <d v="2024-04-05T00:00:00"/>
    <m/>
    <x v="66"/>
    <s v="SERVICIO"/>
    <x v="67"/>
    <n v="340"/>
    <x v="0"/>
    <x v="0"/>
    <x v="8"/>
    <x v="1"/>
    <x v="0"/>
    <x v="2"/>
    <x v="2"/>
    <x v="5"/>
    <x v="5"/>
    <x v="1"/>
    <x v="0"/>
    <x v="9"/>
    <x v="27"/>
    <x v="23"/>
    <d v="2024-06-07T00:00:00"/>
    <x v="56"/>
    <x v="22"/>
    <x v="58"/>
    <x v="71"/>
    <x v="58"/>
    <n v="165000"/>
    <x v="71"/>
    <x v="35"/>
    <x v="56"/>
    <x v="1"/>
    <n v="30"/>
    <x v="23"/>
    <m/>
    <x v="47"/>
    <x v="46"/>
    <s v="COLQUIRI"/>
    <m/>
    <m/>
    <x v="67"/>
    <s v="EMC-SIMA-024-2024"/>
    <n v="23200"/>
    <x v="0"/>
    <x v="0"/>
    <x v="1"/>
    <n v="1"/>
    <x v="73"/>
    <n v="26400"/>
    <m/>
    <m/>
    <n v="1"/>
    <n v="26400"/>
    <n v="3793.1034482758619"/>
    <n v="3793.1034482758619"/>
    <n v="3300"/>
    <n v="0"/>
    <d v="2025-01-04T00:00:00"/>
    <s v="DICIEMBRE"/>
    <x v="52"/>
    <n v="6"/>
    <x v="2"/>
    <x v="72"/>
    <x v="12"/>
    <n v="0"/>
    <n v="0"/>
    <n v="0"/>
    <n v="26400"/>
    <m/>
    <m/>
    <m/>
    <x v="0"/>
    <m/>
    <m/>
    <m/>
    <m/>
    <s v="L"/>
    <s v="NORMAL"/>
    <s v="CONTRATO"/>
    <m/>
    <s v="15-0517-00-580553-0-E"/>
    <m/>
    <n v="1792351"/>
    <m/>
    <m/>
  </r>
  <r>
    <x v="0"/>
    <x v="67"/>
    <x v="0"/>
    <s v="PAGO PARCIAL"/>
    <s v="ABRIL"/>
    <d v="2024-04-01T00:00:00"/>
    <s v="CO42-CRISTHIAN VILLEGAS"/>
    <x v="18"/>
    <s v="CONSULTORÍAS POR PRODUCTO"/>
    <x v="6"/>
    <x v="7"/>
    <x v="65"/>
    <d v="2024-04-02T00:00:00"/>
    <m/>
    <x v="67"/>
    <s v="SERVICIO"/>
    <x v="68"/>
    <n v="140000"/>
    <x v="0"/>
    <x v="10"/>
    <x v="0"/>
    <x v="1"/>
    <x v="0"/>
    <x v="1"/>
    <x v="2"/>
    <x v="43"/>
    <x v="44"/>
    <x v="1"/>
    <x v="0"/>
    <x v="9"/>
    <x v="27"/>
    <x v="23"/>
    <d v="2024-04-19T00:00:00"/>
    <x v="57"/>
    <x v="38"/>
    <x v="59"/>
    <x v="72"/>
    <x v="59"/>
    <n v="137700"/>
    <x v="72"/>
    <x v="36"/>
    <x v="57"/>
    <x v="1"/>
    <n v="30"/>
    <x v="24"/>
    <m/>
    <x v="42"/>
    <x v="47"/>
    <s v="COLQUIRI"/>
    <m/>
    <m/>
    <x v="68"/>
    <s v="EMC-SIMA-022-2024"/>
    <n v="25210"/>
    <x v="0"/>
    <x v="9"/>
    <x v="1"/>
    <n v="1"/>
    <x v="77"/>
    <n v="68850"/>
    <m/>
    <m/>
    <n v="1"/>
    <n v="68850"/>
    <n v="9892.2413793103442"/>
    <n v="9892.2413793103442"/>
    <n v="8606.25"/>
    <n v="0"/>
    <d v="2024-07-07T00:00:00"/>
    <s v="JUNIO"/>
    <x v="53"/>
    <n v="40"/>
    <x v="32"/>
    <x v="73"/>
    <x v="39"/>
    <n v="0"/>
    <n v="0"/>
    <n v="4819.5000000000009"/>
    <n v="64030.5"/>
    <m/>
    <m/>
    <m/>
    <x v="0"/>
    <m/>
    <m/>
    <m/>
    <m/>
    <s v="L"/>
    <s v="NORMAL"/>
    <s v="CONTRATO"/>
    <m/>
    <s v="15-0517-00-580553-0-E"/>
    <m/>
    <n v="1792351"/>
    <m/>
    <m/>
  </r>
  <r>
    <x v="0"/>
    <x v="68"/>
    <x v="0"/>
    <s v="PAGO PARCIAL"/>
    <s v="ABRIL"/>
    <d v="2024-04-11T00:00:00"/>
    <s v="CO42-CRISTHIAN VILLEGAS"/>
    <x v="18"/>
    <s v="CONSULTORÍAS POR PRODUCTO"/>
    <x v="6"/>
    <x v="7"/>
    <x v="66"/>
    <d v="2024-04-12T00:00:00"/>
    <m/>
    <x v="68"/>
    <s v="SERV/BIEN/OBRA"/>
    <x v="69"/>
    <n v="110000"/>
    <x v="0"/>
    <x v="0"/>
    <x v="0"/>
    <x v="1"/>
    <x v="0"/>
    <x v="1"/>
    <x v="2"/>
    <x v="48"/>
    <x v="49"/>
    <x v="1"/>
    <x v="0"/>
    <x v="9"/>
    <x v="5"/>
    <x v="23"/>
    <d v="2024-04-24T00:00:00"/>
    <x v="58"/>
    <x v="38"/>
    <x v="60"/>
    <x v="73"/>
    <x v="60"/>
    <n v="108260"/>
    <x v="73"/>
    <x v="37"/>
    <x v="58"/>
    <x v="1"/>
    <n v="30"/>
    <x v="16"/>
    <m/>
    <x v="48"/>
    <x v="48"/>
    <s v="COLQUIRI"/>
    <m/>
    <m/>
    <x v="69"/>
    <s v="EMC-SIMA-026-2024"/>
    <n v="25210"/>
    <x v="0"/>
    <x v="0"/>
    <x v="1"/>
    <n v="1"/>
    <x v="78"/>
    <n v="54130"/>
    <m/>
    <m/>
    <n v="1"/>
    <n v="54130"/>
    <n v="7777.2988505747126"/>
    <n v="7777.2988505747126"/>
    <n v="6766.25"/>
    <n v="0"/>
    <d v="2024-09-14T00:00:00"/>
    <s v="AGOSTO"/>
    <x v="54"/>
    <n v="38"/>
    <x v="36"/>
    <x v="74"/>
    <x v="40"/>
    <n v="0"/>
    <n v="0"/>
    <n v="3789.1000000000004"/>
    <n v="50340.9"/>
    <m/>
    <m/>
    <m/>
    <x v="0"/>
    <m/>
    <m/>
    <m/>
    <m/>
    <s v="L"/>
    <s v="NORMAL"/>
    <s v="CONTRATO"/>
    <m/>
    <s v="15-0517-00-580553-0-E"/>
    <m/>
    <n v="1792351"/>
    <m/>
    <m/>
  </r>
  <r>
    <x v="0"/>
    <x v="69"/>
    <x v="0"/>
    <s v="COTIZACION"/>
    <s v="OCTUBRE"/>
    <d v="2024-09-30T00:00:00"/>
    <s v="CO42-CRISTHIAN VILLEGAS"/>
    <x v="16"/>
    <s v="PRODUCTOS AGRICOLAS, PECUARIOS Y FORESTALES"/>
    <x v="6"/>
    <x v="7"/>
    <x v="67"/>
    <d v="2024-10-01T00:00:00"/>
    <m/>
    <x v="69"/>
    <s v="BIEN"/>
    <x v="70"/>
    <n v="73445"/>
    <x v="0"/>
    <x v="0"/>
    <x v="0"/>
    <x v="8"/>
    <x v="0"/>
    <x v="9"/>
    <x v="1"/>
    <x v="22"/>
    <x v="22"/>
    <x v="1"/>
    <x v="0"/>
    <x v="9"/>
    <x v="14"/>
    <x v="13"/>
    <m/>
    <x v="3"/>
    <x v="3"/>
    <x v="3"/>
    <x v="3"/>
    <x v="3"/>
    <m/>
    <x v="3"/>
    <x v="0"/>
    <x v="3"/>
    <x v="1"/>
    <n v="30"/>
    <x v="3"/>
    <m/>
    <x v="3"/>
    <x v="3"/>
    <s v="COLQUIRI"/>
    <m/>
    <m/>
    <x v="70"/>
    <s v="ADQ/SIMA-099/2024"/>
    <n v="31300"/>
    <x v="0"/>
    <x v="0"/>
    <x v="10"/>
    <n v="6"/>
    <x v="3"/>
    <n v="0"/>
    <m/>
    <m/>
    <n v="6"/>
    <n v="0"/>
    <n v="0"/>
    <n v="0"/>
    <n v="0"/>
    <n v="0"/>
    <d v="1899-12-30T00:00:00"/>
    <m/>
    <x v="3"/>
    <m/>
    <x v="3"/>
    <x v="3"/>
    <x v="3"/>
    <n v="0"/>
    <n v="0"/>
    <n v="0"/>
    <n v="0"/>
    <m/>
    <m/>
    <m/>
    <x v="0"/>
    <m/>
    <m/>
    <m/>
    <m/>
    <s v="I"/>
    <s v="NORMAL"/>
    <s v="OC"/>
    <m/>
    <m/>
    <m/>
    <s v="15-0517-00--0-E"/>
    <m/>
    <m/>
  </r>
  <r>
    <x v="0"/>
    <x v="70"/>
    <x v="0"/>
    <s v="PAGO"/>
    <s v="SEPTIEMBRE"/>
    <d v="2024-08-17T00:00:00"/>
    <s v="CO42-CRISTHIAN VILLEGAS"/>
    <x v="11"/>
    <s v="PRODUCTOS NO METALICOS Y PLASTICOS"/>
    <x v="6"/>
    <x v="7"/>
    <x v="68"/>
    <d v="2024-09-18T00:00:00"/>
    <m/>
    <x v="70"/>
    <s v="BIEN"/>
    <x v="71"/>
    <n v="36600"/>
    <x v="0"/>
    <x v="0"/>
    <x v="9"/>
    <x v="0"/>
    <x v="0"/>
    <x v="0"/>
    <x v="2"/>
    <x v="49"/>
    <x v="50"/>
    <x v="1"/>
    <x v="0"/>
    <x v="9"/>
    <x v="14"/>
    <x v="13"/>
    <d v="2024-10-04T00:00:00"/>
    <x v="59"/>
    <x v="39"/>
    <x v="61"/>
    <x v="74"/>
    <x v="61"/>
    <n v="36600"/>
    <x v="74"/>
    <x v="0"/>
    <x v="59"/>
    <x v="8"/>
    <n v="30"/>
    <x v="2"/>
    <m/>
    <x v="33"/>
    <x v="49"/>
    <s v="COLQUIRI"/>
    <m/>
    <m/>
    <x v="71"/>
    <s v="ADQ/SIMA-030/204"/>
    <n v="34500"/>
    <x v="0"/>
    <x v="0"/>
    <x v="0"/>
    <n v="1"/>
    <x v="79"/>
    <n v="36600"/>
    <m/>
    <m/>
    <n v="1"/>
    <n v="36600"/>
    <n v="5258.6206896551721"/>
    <n v="5258.6206896551721"/>
    <n v="4575"/>
    <n v="0"/>
    <d v="2024-11-27T00:00:00"/>
    <s v="NOVIEMBRE"/>
    <x v="55"/>
    <n v="568"/>
    <x v="32"/>
    <x v="75"/>
    <x v="31"/>
    <n v="0"/>
    <n v="0"/>
    <n v="0"/>
    <n v="36600"/>
    <m/>
    <m/>
    <m/>
    <x v="0"/>
    <m/>
    <m/>
    <m/>
    <m/>
    <s v="L"/>
    <s v="NORMAL"/>
    <s v="OC"/>
    <m/>
    <m/>
    <m/>
    <s v="15-0517-00--0-E"/>
    <m/>
    <m/>
  </r>
  <r>
    <x v="0"/>
    <x v="71"/>
    <x v="0"/>
    <s v="CONTRATO "/>
    <s v="AGOSTO"/>
    <d v="2024-09-13T00:00:00"/>
    <s v="CO42-CRISTHIAN VILLEGAS"/>
    <x v="11"/>
    <s v="PRODUCTOS NO METALICOS Y PLASTICOS"/>
    <x v="6"/>
    <x v="7"/>
    <x v="69"/>
    <d v="2024-09-13T00:00:00"/>
    <m/>
    <x v="71"/>
    <s v="BIEN"/>
    <x v="72"/>
    <n v="291800"/>
    <x v="0"/>
    <x v="0"/>
    <x v="9"/>
    <x v="7"/>
    <x v="0"/>
    <x v="0"/>
    <x v="2"/>
    <x v="49"/>
    <x v="50"/>
    <x v="1"/>
    <x v="0"/>
    <x v="9"/>
    <x v="14"/>
    <x v="13"/>
    <d v="2024-10-25T00:00:00"/>
    <x v="60"/>
    <x v="34"/>
    <x v="62"/>
    <x v="75"/>
    <x v="62"/>
    <n v="291800"/>
    <x v="75"/>
    <x v="0"/>
    <x v="60"/>
    <x v="1"/>
    <n v="30"/>
    <x v="11"/>
    <m/>
    <x v="33"/>
    <x v="3"/>
    <s v="COLQUIRI"/>
    <m/>
    <m/>
    <x v="72"/>
    <s v="ADQ/SIMA-085/2024"/>
    <n v="34500"/>
    <x v="0"/>
    <x v="0"/>
    <x v="8"/>
    <n v="3"/>
    <x v="3"/>
    <n v="0"/>
    <m/>
    <m/>
    <n v="3"/>
    <n v="0"/>
    <n v="0"/>
    <n v="0"/>
    <n v="0"/>
    <n v="0"/>
    <d v="1900-02-13T00:00:00"/>
    <m/>
    <x v="3"/>
    <m/>
    <x v="3"/>
    <x v="3"/>
    <x v="3"/>
    <n v="-45"/>
    <n v="0"/>
    <n v="0"/>
    <n v="0"/>
    <m/>
    <m/>
    <m/>
    <x v="0"/>
    <m/>
    <m/>
    <m/>
    <m/>
    <s v="L"/>
    <s v="NORMAL"/>
    <s v="OC"/>
    <m/>
    <m/>
    <m/>
    <s v="15-0517-00--0-E"/>
    <m/>
    <m/>
  </r>
  <r>
    <x v="0"/>
    <x v="72"/>
    <x v="0"/>
    <s v="PAGO"/>
    <s v="ABRIL"/>
    <d v="2024-04-01T00:00:00"/>
    <s v="CO42-CRISTHIAN VILLEGAS"/>
    <x v="15"/>
    <s v="OTRAS MAQUINARIAS Y EQUIPO"/>
    <x v="6"/>
    <x v="7"/>
    <x v="70"/>
    <d v="2024-04-12T00:00:00"/>
    <m/>
    <x v="72"/>
    <s v="BIEN"/>
    <x v="73"/>
    <n v="21000"/>
    <x v="0"/>
    <x v="0"/>
    <x v="7"/>
    <x v="9"/>
    <x v="0"/>
    <x v="3"/>
    <x v="2"/>
    <x v="50"/>
    <x v="51"/>
    <x v="1"/>
    <x v="0"/>
    <x v="9"/>
    <x v="5"/>
    <x v="23"/>
    <d v="2024-07-11T00:00:00"/>
    <x v="61"/>
    <x v="36"/>
    <x v="63"/>
    <x v="76"/>
    <x v="63"/>
    <n v="18832"/>
    <x v="76"/>
    <x v="38"/>
    <x v="44"/>
    <x v="1"/>
    <n v="30"/>
    <x v="1"/>
    <m/>
    <x v="49"/>
    <x v="50"/>
    <s v="COLQUIRI"/>
    <m/>
    <m/>
    <x v="73"/>
    <s v="EMC-SIMA-020-2024"/>
    <n v="43700"/>
    <x v="0"/>
    <x v="0"/>
    <x v="11"/>
    <n v="1"/>
    <x v="80"/>
    <n v="18832"/>
    <m/>
    <m/>
    <n v="1"/>
    <n v="18832"/>
    <n v="2705.7471264367814"/>
    <n v="2705.7471264367814"/>
    <n v="2354"/>
    <n v="0"/>
    <d v="2024-08-26T00:00:00"/>
    <s v="AGOSTO"/>
    <x v="56"/>
    <n v="372"/>
    <x v="54"/>
    <x v="76"/>
    <x v="13"/>
    <n v="0"/>
    <n v="0"/>
    <n v="0"/>
    <n v="18832"/>
    <m/>
    <m/>
    <m/>
    <x v="0"/>
    <m/>
    <m/>
    <m/>
    <m/>
    <s v="L"/>
    <s v="NORMAL"/>
    <s v="CONTRATO"/>
    <m/>
    <s v="15-0517-00-580553-0-E"/>
    <m/>
    <n v="1792351"/>
    <m/>
    <m/>
  </r>
  <r>
    <x v="0"/>
    <x v="73"/>
    <x v="0"/>
    <s v="OC-COMPRADOR"/>
    <s v="JULIO"/>
    <d v="2024-07-11T00:00:00"/>
    <s v="CO42-CRISTHIAN VILLEGAS"/>
    <x v="19"/>
    <s v="CAPACITACION DEL PERSONAL"/>
    <x v="4"/>
    <x v="6"/>
    <x v="71"/>
    <d v="2024-07-11T00:00:00"/>
    <m/>
    <x v="73"/>
    <s v="SERVICIO"/>
    <x v="74"/>
    <n v="12000"/>
    <x v="0"/>
    <x v="0"/>
    <x v="0"/>
    <x v="1"/>
    <x v="0"/>
    <x v="3"/>
    <x v="2"/>
    <x v="51"/>
    <x v="52"/>
    <x v="1"/>
    <x v="0"/>
    <x v="7"/>
    <x v="12"/>
    <x v="12"/>
    <d v="2024-08-05T00:00:00"/>
    <x v="62"/>
    <x v="4"/>
    <x v="64"/>
    <x v="77"/>
    <x v="64"/>
    <n v="12000"/>
    <x v="77"/>
    <x v="0"/>
    <x v="61"/>
    <x v="1"/>
    <n v="30"/>
    <x v="2"/>
    <m/>
    <x v="50"/>
    <x v="51"/>
    <s v="COLQUIRI"/>
    <m/>
    <m/>
    <x v="74"/>
    <s v="ADQ. MANTTO Y SERV. 64/2024"/>
    <n v="25700"/>
    <x v="0"/>
    <x v="1"/>
    <x v="1"/>
    <n v="1"/>
    <x v="81"/>
    <n v="12000"/>
    <m/>
    <m/>
    <n v="1"/>
    <n v="12000"/>
    <n v="1724.1379310344828"/>
    <n v="1724.1379310344828"/>
    <n v="1500"/>
    <n v="0"/>
    <d v="2024-10-19T00:00:00"/>
    <s v="OCTUBRE"/>
    <x v="46"/>
    <n v="365"/>
    <x v="55"/>
    <x v="77"/>
    <x v="12"/>
    <n v="0"/>
    <n v="0"/>
    <n v="0"/>
    <n v="12000"/>
    <m/>
    <m/>
    <m/>
    <x v="0"/>
    <m/>
    <m/>
    <m/>
    <m/>
    <s v="L"/>
    <s v="NORMAL"/>
    <s v="OC"/>
    <n v="308649"/>
    <n v="1933956"/>
    <n v="2058865"/>
    <s v="15-0517-00-622716-0-E"/>
    <m/>
    <s v="4TA CANCELACION"/>
  </r>
  <r>
    <x v="0"/>
    <x v="74"/>
    <x v="0"/>
    <s v="CERRADO"/>
    <s v="ABRIL"/>
    <d v="2024-03-27T00:00:00"/>
    <s v="CO42-CRISTHIAN VILLEGAS"/>
    <x v="11"/>
    <s v="PRODUCTOS NO METALICOS Y PLASTICOS"/>
    <x v="1"/>
    <x v="1"/>
    <x v="72"/>
    <d v="2024-04-01T00:00:00"/>
    <m/>
    <x v="74"/>
    <s v="BIEN"/>
    <x v="75"/>
    <n v="76000"/>
    <x v="0"/>
    <x v="0"/>
    <x v="0"/>
    <x v="3"/>
    <x v="0"/>
    <x v="1"/>
    <x v="1"/>
    <x v="1"/>
    <x v="53"/>
    <x v="1"/>
    <x v="0"/>
    <x v="1"/>
    <x v="27"/>
    <x v="1"/>
    <d v="2024-05-20T00:00:00"/>
    <x v="63"/>
    <x v="40"/>
    <x v="65"/>
    <x v="78"/>
    <x v="65"/>
    <n v="73070"/>
    <x v="78"/>
    <x v="39"/>
    <x v="62"/>
    <x v="1"/>
    <n v="30"/>
    <x v="13"/>
    <m/>
    <x v="20"/>
    <x v="52"/>
    <s v="COLQUIRI"/>
    <m/>
    <m/>
    <x v="75"/>
    <s v="CMB/EMC/O.CIV-ADQ/013/2024"/>
    <n v="34500"/>
    <x v="0"/>
    <x v="0"/>
    <x v="3"/>
    <n v="1"/>
    <x v="82"/>
    <n v="73070"/>
    <m/>
    <m/>
    <n v="1"/>
    <n v="73070"/>
    <n v="10498.563218390806"/>
    <n v="10498.563218390806"/>
    <n v="9133.75"/>
    <n v="0"/>
    <d v="2024-06-27T00:00:00"/>
    <s v="JUNIO"/>
    <x v="57"/>
    <n v="235"/>
    <x v="56"/>
    <x v="78"/>
    <x v="38"/>
    <n v="0"/>
    <n v="0"/>
    <n v="0"/>
    <n v="73070"/>
    <m/>
    <m/>
    <m/>
    <x v="0"/>
    <m/>
    <m/>
    <m/>
    <m/>
    <s v="L"/>
    <s v="NORMAL"/>
    <s v="CONTRATO"/>
    <m/>
    <s v="15-0517-00-580553-0-E"/>
    <m/>
    <n v="1792351"/>
    <m/>
    <m/>
  </r>
  <r>
    <x v="0"/>
    <x v="75"/>
    <x v="0"/>
    <s v="PAGO"/>
    <s v="OCTUBRE"/>
    <d v="2024-09-27T00:00:00"/>
    <s v="CO42-CRISTHIAN VILLEGAS"/>
    <x v="10"/>
    <s v="SERVICIOS TECNICOS Y OTROS"/>
    <x v="1"/>
    <x v="1"/>
    <x v="73"/>
    <d v="2024-09-27T00:00:00"/>
    <m/>
    <x v="75"/>
    <s v="SERVICIO"/>
    <x v="76"/>
    <n v="42562.22"/>
    <x v="0"/>
    <x v="0"/>
    <x v="0"/>
    <x v="1"/>
    <x v="0"/>
    <x v="0"/>
    <x v="2"/>
    <x v="52"/>
    <x v="54"/>
    <x v="1"/>
    <x v="0"/>
    <x v="1"/>
    <x v="8"/>
    <x v="13"/>
    <d v="2024-10-22T00:00:00"/>
    <x v="64"/>
    <x v="20"/>
    <x v="66"/>
    <x v="79"/>
    <x v="66"/>
    <n v="42547.95"/>
    <x v="79"/>
    <x v="40"/>
    <x v="35"/>
    <x v="1"/>
    <n v="30"/>
    <x v="12"/>
    <m/>
    <x v="51"/>
    <x v="53"/>
    <s v="COLQUIRI"/>
    <m/>
    <m/>
    <x v="76"/>
    <s v="CMB/EMC/O.CIV-ADQ/053/2024"/>
    <n v="25900"/>
    <x v="0"/>
    <x v="0"/>
    <x v="1"/>
    <n v="1"/>
    <x v="83"/>
    <n v="42548.51"/>
    <m/>
    <m/>
    <n v="1"/>
    <n v="42548.51"/>
    <n v="6113.291666666667"/>
    <n v="6113.291666666667"/>
    <n v="5318.5637500000003"/>
    <n v="0"/>
    <d v="2024-12-14T00:00:00"/>
    <s v="NOVIEMBRE"/>
    <x v="6"/>
    <n v="1"/>
    <x v="57"/>
    <x v="79"/>
    <x v="6"/>
    <n v="0"/>
    <n v="0"/>
    <n v="0"/>
    <n v="42548.51"/>
    <m/>
    <m/>
    <m/>
    <x v="0"/>
    <m/>
    <m/>
    <m/>
    <m/>
    <s v="L"/>
    <s v="NORMAL"/>
    <s v="CONTRATO"/>
    <m/>
    <s v="15-0517-00-570833-0-E"/>
    <m/>
    <n v="1765704"/>
    <m/>
    <m/>
  </r>
  <r>
    <x v="0"/>
    <x v="76"/>
    <x v="0"/>
    <s v="CONTRATO "/>
    <s v="OCTUBRE"/>
    <d v="2024-09-30T00:00:00"/>
    <s v="CO42-CRISTHIAN VILLEGAS"/>
    <x v="16"/>
    <s v="PRODUCTOS AGRICOLAS, PECUARIOS Y FORESTALES"/>
    <x v="7"/>
    <x v="8"/>
    <x v="74"/>
    <d v="2024-09-30T00:00:00"/>
    <m/>
    <x v="76"/>
    <s v="BIEN"/>
    <x v="77"/>
    <n v="406700"/>
    <x v="0"/>
    <x v="0"/>
    <x v="0"/>
    <x v="0"/>
    <x v="0"/>
    <x v="0"/>
    <x v="0"/>
    <x v="53"/>
    <x v="55"/>
    <x v="1"/>
    <x v="0"/>
    <x v="10"/>
    <x v="17"/>
    <x v="15"/>
    <d v="2024-10-14T00:00:00"/>
    <x v="65"/>
    <x v="0"/>
    <x v="67"/>
    <x v="80"/>
    <x v="67"/>
    <n v="137750"/>
    <x v="80"/>
    <x v="41"/>
    <x v="63"/>
    <x v="1"/>
    <n v="30"/>
    <x v="25"/>
    <m/>
    <x v="52"/>
    <x v="54"/>
    <s v="COLQUIRI"/>
    <m/>
    <m/>
    <x v="77"/>
    <s v="ADQ/MINA-044/2024"/>
    <n v="31300"/>
    <x v="0"/>
    <x v="0"/>
    <x v="0"/>
    <n v="1"/>
    <x v="84"/>
    <n v="137750"/>
    <m/>
    <m/>
    <n v="1"/>
    <n v="137750"/>
    <n v="19791.666666666668"/>
    <n v="19791.666666666668"/>
    <n v="17218.75"/>
    <n v="0"/>
    <d v="2025-01-17T00:00:00"/>
    <m/>
    <x v="3"/>
    <m/>
    <x v="3"/>
    <x v="3"/>
    <x v="3"/>
    <n v="-45674"/>
    <n v="-31457967.5"/>
    <n v="9642.5000000000018"/>
    <n v="31586075"/>
    <m/>
    <m/>
    <m/>
    <x v="0"/>
    <m/>
    <m/>
    <m/>
    <m/>
    <s v="L"/>
    <s v="NORMAL"/>
    <s v="CONTRATO"/>
    <m/>
    <m/>
    <m/>
    <s v="15-0517-00--0-E"/>
    <m/>
    <m/>
  </r>
  <r>
    <x v="0"/>
    <x v="76"/>
    <x v="0"/>
    <s v="CONTRATO "/>
    <s v="OCTUBRE"/>
    <d v="2024-09-30T00:00:00"/>
    <s v="CO42-CRISTHIAN VILLEGAS"/>
    <x v="16"/>
    <s v="PRODUCTOS AGRICOLAS, PECUARIOS Y FORESTALES"/>
    <x v="7"/>
    <x v="8"/>
    <x v="74"/>
    <d v="2024-09-30T00:00:00"/>
    <m/>
    <x v="76"/>
    <s v="BIEN"/>
    <x v="77"/>
    <n v="406700"/>
    <x v="0"/>
    <x v="0"/>
    <x v="0"/>
    <x v="0"/>
    <x v="0"/>
    <x v="0"/>
    <x v="0"/>
    <x v="53"/>
    <x v="55"/>
    <x v="1"/>
    <x v="0"/>
    <x v="10"/>
    <x v="17"/>
    <x v="15"/>
    <d v="2024-10-14T00:00:00"/>
    <x v="65"/>
    <x v="0"/>
    <x v="67"/>
    <x v="81"/>
    <x v="67"/>
    <n v="137275"/>
    <x v="81"/>
    <x v="42"/>
    <x v="64"/>
    <x v="1"/>
    <n v="30"/>
    <x v="25"/>
    <m/>
    <x v="27"/>
    <x v="55"/>
    <s v="COLQUIRI"/>
    <m/>
    <m/>
    <x v="77"/>
    <s v="ADQ/MINA-044/2024"/>
    <n v="31300"/>
    <x v="0"/>
    <x v="0"/>
    <x v="0"/>
    <n v="1"/>
    <x v="85"/>
    <n v="137275"/>
    <m/>
    <m/>
    <n v="1"/>
    <n v="137275"/>
    <n v="19723.419540229886"/>
    <n v="19723.419540229886"/>
    <n v="17159.375"/>
    <n v="0"/>
    <d v="2025-02-21T00:00:00"/>
    <m/>
    <x v="3"/>
    <m/>
    <x v="3"/>
    <x v="3"/>
    <x v="3"/>
    <n v="-45709"/>
    <n v="-31373514.875"/>
    <n v="9609.2500000000018"/>
    <n v="31501180.625"/>
    <m/>
    <m/>
    <m/>
    <x v="0"/>
    <m/>
    <m/>
    <m/>
    <m/>
    <s v="L"/>
    <s v="NORMAL"/>
    <s v="CONTRATO"/>
    <m/>
    <m/>
    <m/>
    <s v="15-0517-00--0-E"/>
    <m/>
    <m/>
  </r>
  <r>
    <x v="0"/>
    <x v="76"/>
    <x v="0"/>
    <s v="CONTRATO "/>
    <s v="OCTUBRE"/>
    <d v="2024-09-30T00:00:00"/>
    <s v="CO42-CRISTHIAN VILLEGAS"/>
    <x v="16"/>
    <s v="PRODUCTOS AGRICOLAS, PECUARIOS Y FORESTALES"/>
    <x v="7"/>
    <x v="8"/>
    <x v="74"/>
    <d v="2024-09-30T00:00:00"/>
    <m/>
    <x v="76"/>
    <s v="BIEN"/>
    <x v="77"/>
    <n v="406700"/>
    <x v="0"/>
    <x v="0"/>
    <x v="0"/>
    <x v="0"/>
    <x v="0"/>
    <x v="0"/>
    <x v="0"/>
    <x v="53"/>
    <x v="55"/>
    <x v="1"/>
    <x v="0"/>
    <x v="10"/>
    <x v="17"/>
    <x v="15"/>
    <d v="2024-10-14T00:00:00"/>
    <x v="65"/>
    <x v="0"/>
    <x v="67"/>
    <x v="82"/>
    <x v="67"/>
    <n v="131200"/>
    <x v="82"/>
    <x v="43"/>
    <x v="65"/>
    <x v="1"/>
    <n v="30"/>
    <x v="25"/>
    <m/>
    <x v="52"/>
    <x v="40"/>
    <s v="COLQUIRI"/>
    <m/>
    <m/>
    <x v="77"/>
    <s v="ADQ/MINA-044/2024"/>
    <n v="31300"/>
    <x v="0"/>
    <x v="0"/>
    <x v="0"/>
    <n v="1"/>
    <x v="86"/>
    <n v="131200"/>
    <m/>
    <m/>
    <n v="1"/>
    <n v="131200"/>
    <n v="18850.57471264368"/>
    <n v="18850.57471264368"/>
    <n v="16400"/>
    <n v="0"/>
    <d v="2025-01-22T00:00:00"/>
    <m/>
    <x v="3"/>
    <m/>
    <x v="3"/>
    <x v="3"/>
    <x v="3"/>
    <n v="-45679"/>
    <n v="-29965424"/>
    <n v="9184"/>
    <n v="30087440"/>
    <m/>
    <m/>
    <m/>
    <x v="0"/>
    <m/>
    <m/>
    <m/>
    <m/>
    <s v="L"/>
    <s v="NORMAL"/>
    <s v="CONTRATO"/>
    <m/>
    <m/>
    <m/>
    <s v="15-0517-00--0-E"/>
    <m/>
    <m/>
  </r>
  <r>
    <x v="0"/>
    <x v="77"/>
    <x v="0"/>
    <s v="PAGO"/>
    <s v="OCTUBRE"/>
    <d v="2024-09-27T00:00:00"/>
    <s v="CO42-CRISTHIAN VILLEGAS"/>
    <x v="5"/>
    <s v="MATERIAL ELECTRICO"/>
    <x v="4"/>
    <x v="6"/>
    <x v="75"/>
    <d v="2024-09-30T00:00:00"/>
    <m/>
    <x v="77"/>
    <s v="BIEN"/>
    <x v="78"/>
    <n v="52143.44"/>
    <x v="0"/>
    <x v="0"/>
    <x v="0"/>
    <x v="0"/>
    <x v="0"/>
    <x v="0"/>
    <x v="0"/>
    <x v="37"/>
    <x v="38"/>
    <x v="1"/>
    <x v="0"/>
    <x v="7"/>
    <x v="28"/>
    <x v="17"/>
    <d v="2024-10-17T00:00:00"/>
    <x v="66"/>
    <x v="41"/>
    <x v="68"/>
    <x v="83"/>
    <x v="68"/>
    <n v="52140"/>
    <x v="83"/>
    <x v="44"/>
    <x v="66"/>
    <x v="1"/>
    <n v="30"/>
    <x v="26"/>
    <m/>
    <x v="41"/>
    <x v="56"/>
    <s v="COLQUIRI"/>
    <m/>
    <m/>
    <x v="78"/>
    <s v="ADQ.MANTTO Y SERV. 121/2024"/>
    <n v="39700"/>
    <x v="0"/>
    <x v="0"/>
    <x v="0"/>
    <n v="1"/>
    <x v="87"/>
    <n v="52140"/>
    <m/>
    <m/>
    <n v="1"/>
    <n v="52140"/>
    <n v="7491.3793103448279"/>
    <n v="7491.3793103448279"/>
    <n v="6517.5"/>
    <n v="0"/>
    <d v="2024-12-09T00:00:00"/>
    <s v="DICIEMBRE"/>
    <x v="58"/>
    <n v="666"/>
    <x v="58"/>
    <x v="80"/>
    <x v="17"/>
    <n v="0"/>
    <n v="0"/>
    <n v="0"/>
    <n v="52140"/>
    <m/>
    <m/>
    <m/>
    <x v="0"/>
    <m/>
    <m/>
    <m/>
    <m/>
    <s v="L"/>
    <s v="NORMAL"/>
    <s v="CONTRATO"/>
    <m/>
    <m/>
    <m/>
    <s v="15-0517-00--0-E"/>
    <m/>
    <m/>
  </r>
  <r>
    <x v="0"/>
    <x v="78"/>
    <x v="0"/>
    <s v="COTIZACION"/>
    <s v="OCTUBRE"/>
    <d v="2024-09-24T00:00:00"/>
    <s v="CO42-CRISTHIAN VILLEGAS"/>
    <x v="5"/>
    <s v="MATERIAL ELECTRICO"/>
    <x v="1"/>
    <x v="9"/>
    <x v="76"/>
    <d v="2024-09-30T00:00:00"/>
    <m/>
    <x v="78"/>
    <s v="BIEN"/>
    <x v="79"/>
    <n v="10080"/>
    <x v="0"/>
    <x v="0"/>
    <x v="0"/>
    <x v="2"/>
    <x v="0"/>
    <x v="1"/>
    <x v="2"/>
    <x v="37"/>
    <x v="38"/>
    <x v="1"/>
    <x v="0"/>
    <x v="1"/>
    <x v="14"/>
    <x v="13"/>
    <m/>
    <x v="3"/>
    <x v="3"/>
    <x v="3"/>
    <x v="3"/>
    <x v="3"/>
    <m/>
    <x v="3"/>
    <x v="0"/>
    <x v="3"/>
    <x v="1"/>
    <n v="30"/>
    <x v="3"/>
    <m/>
    <x v="3"/>
    <x v="3"/>
    <s v="COLQUIRI"/>
    <m/>
    <m/>
    <x v="79"/>
    <s v="CMB/EMC/ING-PLA/0072/2024"/>
    <n v="39700"/>
    <x v="0"/>
    <x v="0"/>
    <x v="2"/>
    <n v="2"/>
    <x v="3"/>
    <n v="0"/>
    <m/>
    <m/>
    <n v="2"/>
    <n v="0"/>
    <n v="0"/>
    <n v="0"/>
    <n v="0"/>
    <n v="0"/>
    <d v="1899-12-30T00:00:00"/>
    <m/>
    <x v="3"/>
    <m/>
    <x v="3"/>
    <x v="3"/>
    <x v="3"/>
    <n v="0"/>
    <n v="0"/>
    <n v="0"/>
    <n v="0"/>
    <m/>
    <m/>
    <m/>
    <x v="0"/>
    <m/>
    <m/>
    <m/>
    <m/>
    <s v="L"/>
    <s v="NORMAL"/>
    <s v="OC"/>
    <m/>
    <m/>
    <m/>
    <s v="15-0517-00--0-E"/>
    <m/>
    <m/>
  </r>
  <r>
    <x v="0"/>
    <x v="79"/>
    <x v="0"/>
    <s v="OC-COMPRADOR"/>
    <s v="OCTUBRE"/>
    <d v="2024-09-30T00:00:00"/>
    <s v="CO42-CRISTHIAN VILLEGAS"/>
    <x v="15"/>
    <s v="OTRAS MAQUINARIAS Y EQUIPO"/>
    <x v="7"/>
    <x v="8"/>
    <x v="77"/>
    <d v="2024-09-30T00:00:00"/>
    <m/>
    <x v="79"/>
    <s v="BIEN"/>
    <x v="80"/>
    <n v="55500"/>
    <x v="0"/>
    <x v="0"/>
    <x v="0"/>
    <x v="0"/>
    <x v="0"/>
    <x v="0"/>
    <x v="0"/>
    <x v="53"/>
    <x v="55"/>
    <x v="1"/>
    <x v="0"/>
    <x v="10"/>
    <x v="17"/>
    <x v="15"/>
    <d v="2024-10-10T00:00:00"/>
    <x v="67"/>
    <x v="0"/>
    <x v="69"/>
    <x v="84"/>
    <x v="69"/>
    <n v="55500"/>
    <x v="84"/>
    <x v="0"/>
    <x v="67"/>
    <x v="1"/>
    <n v="30"/>
    <x v="2"/>
    <m/>
    <x v="27"/>
    <x v="3"/>
    <s v="COLQUIRI"/>
    <m/>
    <m/>
    <x v="80"/>
    <s v="ADQ/MINA-047/2024"/>
    <n v="43700"/>
    <x v="0"/>
    <x v="0"/>
    <x v="0"/>
    <n v="1"/>
    <x v="88"/>
    <n v="55500"/>
    <m/>
    <m/>
    <n v="1"/>
    <n v="55500"/>
    <n v="7974.1379310344828"/>
    <n v="7974.1379310344828"/>
    <n v="6937.5"/>
    <n v="0"/>
    <d v="1900-01-14T00:00:00"/>
    <s v="DICIEMBRE"/>
    <x v="3"/>
    <m/>
    <x v="3"/>
    <x v="3"/>
    <x v="3"/>
    <n v="-15"/>
    <n v="-4162.5"/>
    <n v="3885.0000000000005"/>
    <n v="55777.5"/>
    <m/>
    <m/>
    <m/>
    <x v="0"/>
    <m/>
    <m/>
    <m/>
    <m/>
    <s v="L"/>
    <s v="NORMAL"/>
    <s v="OC"/>
    <m/>
    <m/>
    <m/>
    <s v="15-0517-00--0-E"/>
    <m/>
    <m/>
  </r>
  <r>
    <x v="0"/>
    <x v="80"/>
    <x v="0"/>
    <s v="PAGO"/>
    <s v="JUNIO"/>
    <d v="2024-06-03T00:00:00"/>
    <s v="CO42-CRISTHIAN VILLEGAS"/>
    <x v="3"/>
    <s v="PRODUCTOS METÁLICOS"/>
    <x v="4"/>
    <x v="6"/>
    <x v="78"/>
    <d v="2024-06-03T00:00:00"/>
    <m/>
    <x v="80"/>
    <s v="BIEN"/>
    <x v="81"/>
    <n v="474043"/>
    <x v="0"/>
    <x v="0"/>
    <x v="0"/>
    <x v="0"/>
    <x v="0"/>
    <x v="3"/>
    <x v="0"/>
    <x v="32"/>
    <x v="33"/>
    <x v="1"/>
    <x v="0"/>
    <x v="6"/>
    <x v="22"/>
    <x v="19"/>
    <d v="2024-10-09T00:00:00"/>
    <x v="68"/>
    <x v="25"/>
    <x v="70"/>
    <x v="85"/>
    <x v="70"/>
    <n v="355000"/>
    <x v="85"/>
    <x v="0"/>
    <x v="68"/>
    <x v="9"/>
    <n v="30"/>
    <x v="1"/>
    <m/>
    <x v="33"/>
    <x v="57"/>
    <s v="COLQUIRI"/>
    <m/>
    <m/>
    <x v="81"/>
    <s v="ADQ. MANTTO Y SERV. 44/2024"/>
    <n v="34600"/>
    <x v="0"/>
    <x v="0"/>
    <x v="0"/>
    <n v="1"/>
    <x v="89"/>
    <n v="355000"/>
    <m/>
    <m/>
    <n v="1"/>
    <n v="355000"/>
    <n v="51005.747126436785"/>
    <n v="51005.747126436785"/>
    <n v="44375"/>
    <n v="0"/>
    <d v="2024-11-08T00:00:00"/>
    <s v="NOVIEMBRE"/>
    <x v="59"/>
    <n v="537"/>
    <x v="59"/>
    <x v="81"/>
    <x v="18"/>
    <n v="0"/>
    <n v="0"/>
    <n v="0"/>
    <n v="355000"/>
    <m/>
    <m/>
    <m/>
    <x v="0"/>
    <m/>
    <m/>
    <m/>
    <m/>
    <s v="L"/>
    <s v="NORMAL"/>
    <s v="OC"/>
    <m/>
    <s v="15-0517-00-568956-0-E"/>
    <m/>
    <n v="1762521"/>
    <m/>
    <m/>
  </r>
  <r>
    <x v="0"/>
    <x v="81"/>
    <x v="0"/>
    <s v="CONTRATO-LEGAL"/>
    <s v="JUNIO"/>
    <d v="2024-06-06T00:00:00"/>
    <s v="CO42-CRISTHIAN VILLEGAS"/>
    <x v="3"/>
    <s v="PRODUCTOS METÁLICOS"/>
    <x v="1"/>
    <x v="1"/>
    <x v="79"/>
    <d v="2024-06-07T00:00:00"/>
    <m/>
    <x v="81"/>
    <s v="BIEN"/>
    <x v="82"/>
    <n v="172650.56"/>
    <x v="0"/>
    <x v="0"/>
    <x v="0"/>
    <x v="10"/>
    <x v="0"/>
    <x v="1"/>
    <x v="2"/>
    <x v="54"/>
    <x v="56"/>
    <x v="1"/>
    <x v="0"/>
    <x v="1"/>
    <x v="8"/>
    <x v="1"/>
    <d v="2024-06-19T00:00:00"/>
    <x v="69"/>
    <x v="13"/>
    <x v="71"/>
    <x v="86"/>
    <x v="71"/>
    <n v="129959.74"/>
    <x v="86"/>
    <x v="45"/>
    <x v="69"/>
    <x v="1"/>
    <n v="30"/>
    <x v="13"/>
    <m/>
    <x v="53"/>
    <x v="9"/>
    <s v="COLQUIRI"/>
    <m/>
    <m/>
    <x v="82"/>
    <s v="CMB/EMC/O.CIV-ADQ/029/2024"/>
    <n v="34600"/>
    <x v="0"/>
    <x v="0"/>
    <x v="12"/>
    <n v="1"/>
    <x v="90"/>
    <n v="129959.74"/>
    <m/>
    <m/>
    <n v="1"/>
    <n v="129959.74"/>
    <n v="18672.376436781611"/>
    <n v="18672.376436781611"/>
    <n v="16244.967500000002"/>
    <n v="0"/>
    <d v="2024-08-04T00:00:00"/>
    <s v="AGOSTO"/>
    <x v="60"/>
    <n v="332"/>
    <x v="60"/>
    <x v="82"/>
    <x v="11"/>
    <n v="0"/>
    <n v="0"/>
    <n v="0"/>
    <n v="129959.74"/>
    <m/>
    <m/>
    <m/>
    <x v="0"/>
    <m/>
    <m/>
    <m/>
    <s v="GASTO"/>
    <s v="L"/>
    <s v="NORMAL"/>
    <s v="CONTRATO"/>
    <m/>
    <s v="15-0517-00-568956-0-E"/>
    <m/>
    <n v="1762521"/>
    <m/>
    <n v="0"/>
  </r>
  <r>
    <x v="0"/>
    <x v="82"/>
    <x v="0"/>
    <s v="CONTRATO "/>
    <s v="MAYO"/>
    <d v="2024-05-16T00:00:00"/>
    <s v="CO42-CRISTHIAN VILLEGAS"/>
    <x v="3"/>
    <s v="PRODUCTOS METÁLICOS"/>
    <x v="7"/>
    <x v="8"/>
    <x v="80"/>
    <d v="2024-05-16T00:00:00"/>
    <m/>
    <x v="82"/>
    <s v="BIEN"/>
    <x v="83"/>
    <n v="468815"/>
    <x v="0"/>
    <x v="11"/>
    <x v="0"/>
    <x v="0"/>
    <x v="0"/>
    <x v="3"/>
    <x v="0"/>
    <x v="26"/>
    <x v="26"/>
    <x v="1"/>
    <x v="0"/>
    <x v="10"/>
    <x v="29"/>
    <x v="24"/>
    <d v="2024-06-05T00:00:00"/>
    <x v="70"/>
    <x v="22"/>
    <x v="72"/>
    <x v="87"/>
    <x v="72"/>
    <n v="455550"/>
    <x v="87"/>
    <x v="46"/>
    <x v="20"/>
    <x v="1"/>
    <n v="30"/>
    <x v="14"/>
    <m/>
    <x v="26"/>
    <x v="46"/>
    <s v="COLQUIRI"/>
    <m/>
    <m/>
    <x v="83"/>
    <s v="ADQ/MINA-031/2024"/>
    <n v="34600"/>
    <x v="0"/>
    <x v="10"/>
    <x v="0"/>
    <n v="1"/>
    <x v="91"/>
    <n v="433390"/>
    <m/>
    <m/>
    <n v="1"/>
    <n v="433390"/>
    <n v="62268.678160919539"/>
    <n v="62268.678160919539"/>
    <n v="54173.75"/>
    <n v="0"/>
    <d v="2024-09-06T00:00:00"/>
    <s v="AGOSTO"/>
    <x v="61"/>
    <n v="350"/>
    <x v="61"/>
    <x v="83"/>
    <x v="13"/>
    <n v="0"/>
    <n v="0"/>
    <n v="0"/>
    <n v="433390"/>
    <m/>
    <m/>
    <m/>
    <x v="0"/>
    <m/>
    <m/>
    <m/>
    <m/>
    <s v="L"/>
    <s v="NORMAL"/>
    <s v="CONTRATO"/>
    <m/>
    <s v="15-0517-00-568956-0-E"/>
    <m/>
    <n v="1762521"/>
    <m/>
    <m/>
  </r>
  <r>
    <x v="0"/>
    <x v="82"/>
    <x v="0"/>
    <s v="CONTRATO "/>
    <s v="MAYO"/>
    <d v="2024-05-16T00:00:00"/>
    <s v="CO42-CRISTHIAN VILLEGAS"/>
    <x v="3"/>
    <s v="PRODUCTOS METÁLICOS"/>
    <x v="7"/>
    <x v="8"/>
    <x v="80"/>
    <d v="2024-05-16T00:00:00"/>
    <m/>
    <x v="82"/>
    <s v="BIEN"/>
    <x v="83"/>
    <n v="468815"/>
    <x v="0"/>
    <x v="11"/>
    <x v="0"/>
    <x v="0"/>
    <x v="0"/>
    <x v="3"/>
    <x v="0"/>
    <x v="26"/>
    <x v="26"/>
    <x v="1"/>
    <x v="0"/>
    <x v="10"/>
    <x v="29"/>
    <x v="24"/>
    <d v="2024-06-05T00:00:00"/>
    <x v="70"/>
    <x v="22"/>
    <x v="72"/>
    <x v="87"/>
    <x v="72"/>
    <n v="455550"/>
    <x v="87"/>
    <x v="46"/>
    <x v="20"/>
    <x v="1"/>
    <n v="30"/>
    <x v="14"/>
    <m/>
    <x v="26"/>
    <x v="46"/>
    <s v="COLQUIRI"/>
    <m/>
    <m/>
    <x v="83"/>
    <s v="ADQ/MINA-031/2024"/>
    <n v="34600"/>
    <x v="0"/>
    <x v="10"/>
    <x v="0"/>
    <n v="1"/>
    <x v="92"/>
    <n v="22160"/>
    <m/>
    <m/>
    <n v="1"/>
    <n v="22160"/>
    <n v="3183.9080459770116"/>
    <n v="3183.9080459770116"/>
    <n v="2770"/>
    <n v="0"/>
    <d v="2024-09-06T00:00:00"/>
    <s v="AGOSTO"/>
    <x v="62"/>
    <n v="404"/>
    <x v="62"/>
    <x v="84"/>
    <x v="7"/>
    <n v="0"/>
    <n v="0"/>
    <n v="0"/>
    <n v="22160"/>
    <m/>
    <m/>
    <m/>
    <x v="0"/>
    <m/>
    <m/>
    <m/>
    <m/>
    <s v="L"/>
    <s v="NORMAL"/>
    <s v="CONTRATO"/>
    <m/>
    <s v="15-0517-00-568956-0-E"/>
    <m/>
    <n v="1762521"/>
    <m/>
    <m/>
  </r>
  <r>
    <x v="0"/>
    <x v="83"/>
    <x v="0"/>
    <s v="PAGO"/>
    <s v="OCTUBRE"/>
    <d v="2024-09-24T00:00:00"/>
    <s v="CO42-CRISTHIAN VILLEGAS"/>
    <x v="3"/>
    <s v="PRODUCTOS METÁLICOS"/>
    <x v="1"/>
    <x v="1"/>
    <x v="81"/>
    <d v="2024-09-24T00:00:00"/>
    <m/>
    <x v="83"/>
    <s v="BIEN"/>
    <x v="84"/>
    <n v="40000"/>
    <x v="0"/>
    <x v="0"/>
    <x v="0"/>
    <x v="0"/>
    <x v="0"/>
    <x v="1"/>
    <x v="2"/>
    <x v="55"/>
    <x v="57"/>
    <x v="1"/>
    <x v="0"/>
    <x v="1"/>
    <x v="4"/>
    <x v="13"/>
    <d v="2024-10-15T00:00:00"/>
    <x v="71"/>
    <x v="0"/>
    <x v="73"/>
    <x v="88"/>
    <x v="73"/>
    <n v="30000"/>
    <x v="88"/>
    <x v="0"/>
    <x v="28"/>
    <x v="10"/>
    <n v="30"/>
    <x v="27"/>
    <m/>
    <x v="54"/>
    <x v="0"/>
    <s v="COLQUIRI"/>
    <m/>
    <m/>
    <x v="84"/>
    <s v="CMB/EMC/ING-PLA/069/2024"/>
    <n v="34600"/>
    <x v="0"/>
    <x v="0"/>
    <x v="0"/>
    <n v="1"/>
    <x v="23"/>
    <n v="30000"/>
    <m/>
    <m/>
    <n v="1"/>
    <n v="30000"/>
    <n v="4310.3448275862065"/>
    <n v="4310.3448275862065"/>
    <n v="3749.9999999999995"/>
    <n v="0"/>
    <d v="2024-11-25T00:00:00"/>
    <s v="NOVIEMBRE"/>
    <x v="0"/>
    <n v="598"/>
    <x v="2"/>
    <x v="85"/>
    <x v="0"/>
    <n v="0"/>
    <n v="0"/>
    <n v="0"/>
    <n v="30000"/>
    <m/>
    <m/>
    <m/>
    <x v="0"/>
    <m/>
    <m/>
    <m/>
    <m/>
    <s v="L"/>
    <s v="NORMAL"/>
    <s v="OC"/>
    <m/>
    <m/>
    <m/>
    <s v="15-0517-00--0-E"/>
    <m/>
    <m/>
  </r>
  <r>
    <x v="0"/>
    <x v="84"/>
    <x v="0"/>
    <s v="OC-COMPRADOR"/>
    <s v="OCTUBRE"/>
    <d v="2024-09-30T00:00:00"/>
    <s v="CO42-CRISTHIAN VILLEGAS"/>
    <x v="5"/>
    <s v="MATERIAL ELECTRICO"/>
    <x v="8"/>
    <x v="10"/>
    <x v="82"/>
    <d v="2024-10-01T00:00:00"/>
    <m/>
    <x v="84"/>
    <s v="BIEN"/>
    <x v="85"/>
    <n v="74385"/>
    <x v="0"/>
    <x v="0"/>
    <x v="0"/>
    <x v="0"/>
    <x v="0"/>
    <x v="0"/>
    <x v="2"/>
    <x v="17"/>
    <x v="17"/>
    <x v="1"/>
    <x v="0"/>
    <x v="16"/>
    <x v="14"/>
    <x v="13"/>
    <d v="2024-10-21T00:00:00"/>
    <x v="72"/>
    <x v="34"/>
    <x v="74"/>
    <x v="89"/>
    <x v="74"/>
    <n v="58430"/>
    <x v="89"/>
    <x v="0"/>
    <x v="25"/>
    <x v="11"/>
    <n v="30"/>
    <x v="2"/>
    <m/>
    <x v="55"/>
    <x v="3"/>
    <s v="COLQUIRI"/>
    <m/>
    <m/>
    <x v="85"/>
    <s v="ADQ/BISO-P-039/2024"/>
    <n v="39700"/>
    <x v="0"/>
    <x v="0"/>
    <x v="0"/>
    <n v="1"/>
    <x v="93"/>
    <n v="58430"/>
    <m/>
    <m/>
    <n v="2"/>
    <n v="116860"/>
    <n v="8395.1149425287349"/>
    <n v="16790.22988505747"/>
    <n v="14607.499999999998"/>
    <n v="-1"/>
    <d v="1900-01-14T00:00:00"/>
    <m/>
    <x v="3"/>
    <m/>
    <x v="3"/>
    <x v="3"/>
    <x v="3"/>
    <n v="-15"/>
    <n v="-8764.5"/>
    <n v="8180.2000000000007"/>
    <n v="117444.3"/>
    <m/>
    <m/>
    <m/>
    <x v="0"/>
    <m/>
    <m/>
    <m/>
    <m/>
    <s v="L"/>
    <s v="NORMAL"/>
    <s v="OC"/>
    <n v="337985"/>
    <n v="1912605"/>
    <m/>
    <s v="15-0517-00-617109-0-E"/>
    <m/>
    <m/>
  </r>
  <r>
    <x v="0"/>
    <x v="85"/>
    <x v="0"/>
    <s v="CERRADO"/>
    <s v="MARZO"/>
    <d v="2024-03-25T00:00:00"/>
    <s v="CO42-CRISTHIAN VILLEGAS"/>
    <x v="16"/>
    <s v="PRODUCTOS AGRICOLAS, PECUARIOS Y FORESTALES"/>
    <x v="1"/>
    <x v="1"/>
    <x v="83"/>
    <d v="2024-03-27T00:00:00"/>
    <m/>
    <x v="85"/>
    <s v="BIEN"/>
    <x v="86"/>
    <n v="250"/>
    <x v="0"/>
    <x v="12"/>
    <x v="10"/>
    <x v="3"/>
    <x v="0"/>
    <x v="1"/>
    <x v="0"/>
    <x v="56"/>
    <x v="58"/>
    <x v="1"/>
    <x v="0"/>
    <x v="1"/>
    <x v="7"/>
    <x v="2"/>
    <d v="2024-04-12T00:00:00"/>
    <x v="73"/>
    <x v="7"/>
    <x v="75"/>
    <x v="90"/>
    <x v="75"/>
    <m/>
    <x v="90"/>
    <x v="0"/>
    <x v="63"/>
    <x v="1"/>
    <n v="30"/>
    <x v="2"/>
    <m/>
    <x v="56"/>
    <x v="58"/>
    <s v="COLQUIRI"/>
    <m/>
    <m/>
    <x v="86"/>
    <s v="PLAN-MAT-0001/2015"/>
    <n v="34200"/>
    <x v="0"/>
    <x v="11"/>
    <x v="13"/>
    <n v="80"/>
    <x v="94"/>
    <n v="20000"/>
    <m/>
    <m/>
    <n v="80"/>
    <n v="20000"/>
    <n v="35.919540229885058"/>
    <n v="2873.5632183908046"/>
    <n v="2500"/>
    <n v="0"/>
    <d v="2024-05-23T00:00:00"/>
    <s v="MAYO"/>
    <x v="63"/>
    <n v="184"/>
    <x v="11"/>
    <x v="86"/>
    <x v="41"/>
    <n v="-3"/>
    <n v="-300"/>
    <n v="1400.0000000000002"/>
    <n v="18900"/>
    <m/>
    <m/>
    <m/>
    <x v="1"/>
    <s v="JUN"/>
    <m/>
    <m/>
    <s v="GASTO "/>
    <s v="L"/>
    <s v="NORMAL"/>
    <s v="OC"/>
    <n v="17"/>
    <s v="15-0517-00-580549-0-E"/>
    <m/>
    <n v="1792346"/>
    <m/>
    <n v="0"/>
  </r>
  <r>
    <x v="0"/>
    <x v="86"/>
    <x v="0"/>
    <s v="CONTRATO "/>
    <s v="OCTUBRE"/>
    <d v="2024-09-25T00:00:00"/>
    <s v="CO42-CRISTHIAN VILLEGAS"/>
    <x v="3"/>
    <s v="PRODUCTOS METÁLICOS"/>
    <x v="1"/>
    <x v="1"/>
    <x v="84"/>
    <d v="2024-09-25T00:00:00"/>
    <m/>
    <x v="86"/>
    <s v="BIEN"/>
    <x v="87"/>
    <n v="253317.59"/>
    <x v="0"/>
    <x v="0"/>
    <x v="0"/>
    <x v="0"/>
    <x v="0"/>
    <x v="1"/>
    <x v="0"/>
    <x v="52"/>
    <x v="54"/>
    <x v="1"/>
    <x v="0"/>
    <x v="1"/>
    <x v="8"/>
    <x v="1"/>
    <d v="2024-10-22T00:00:00"/>
    <x v="74"/>
    <x v="26"/>
    <x v="76"/>
    <x v="91"/>
    <x v="76"/>
    <n v="186727"/>
    <x v="91"/>
    <x v="0"/>
    <x v="67"/>
    <x v="1"/>
    <n v="30"/>
    <x v="1"/>
    <m/>
    <x v="57"/>
    <x v="3"/>
    <s v="COLQUIRI"/>
    <m/>
    <m/>
    <x v="87"/>
    <s v="CMB/EMC/O.CIV-ADQ/049/2024"/>
    <n v="34600"/>
    <x v="0"/>
    <x v="0"/>
    <x v="0"/>
    <n v="1"/>
    <x v="3"/>
    <n v="0"/>
    <m/>
    <m/>
    <n v="1"/>
    <n v="0"/>
    <n v="0"/>
    <n v="0"/>
    <n v="0"/>
    <n v="0"/>
    <d v="1900-01-09T00:00:00"/>
    <m/>
    <x v="3"/>
    <m/>
    <x v="3"/>
    <x v="3"/>
    <x v="3"/>
    <n v="-10"/>
    <n v="0"/>
    <n v="0"/>
    <n v="0"/>
    <m/>
    <m/>
    <m/>
    <x v="0"/>
    <m/>
    <m/>
    <m/>
    <m/>
    <s v="I"/>
    <s v="NORMAL"/>
    <s v="OC"/>
    <n v="351772"/>
    <n v="1916248"/>
    <n v="2058599"/>
    <s v="15-0517-00-618236-0-E"/>
    <m/>
    <s v="DESCUENTO ANTICIPO"/>
  </r>
  <r>
    <x v="0"/>
    <x v="86"/>
    <x v="0"/>
    <s v="CONTRATO "/>
    <s v="OCTUBRE"/>
    <d v="2024-09-25T00:00:00"/>
    <s v="CO42-CRISTHIAN VILLEGAS"/>
    <x v="3"/>
    <s v="PRODUCTOS METÁLICOS"/>
    <x v="1"/>
    <x v="1"/>
    <x v="84"/>
    <d v="2024-09-25T00:00:00"/>
    <m/>
    <x v="86"/>
    <s v="BIEN"/>
    <x v="87"/>
    <n v="253317.59"/>
    <x v="0"/>
    <x v="0"/>
    <x v="0"/>
    <x v="0"/>
    <x v="0"/>
    <x v="1"/>
    <x v="0"/>
    <x v="52"/>
    <x v="54"/>
    <x v="1"/>
    <x v="0"/>
    <x v="1"/>
    <x v="8"/>
    <x v="1"/>
    <d v="2024-10-22T00:00:00"/>
    <x v="74"/>
    <x v="26"/>
    <x v="76"/>
    <x v="92"/>
    <x v="76"/>
    <n v="3950"/>
    <x v="92"/>
    <x v="47"/>
    <x v="70"/>
    <x v="1"/>
    <n v="30"/>
    <x v="13"/>
    <m/>
    <x v="57"/>
    <x v="3"/>
    <s v="COLQUIRI"/>
    <m/>
    <m/>
    <x v="87"/>
    <s v="CMB/EMC/O.CIV-ADQ/049/2024"/>
    <n v="34600"/>
    <x v="0"/>
    <x v="0"/>
    <x v="0"/>
    <n v="5"/>
    <x v="3"/>
    <n v="0"/>
    <m/>
    <m/>
    <n v="5"/>
    <n v="0"/>
    <n v="0"/>
    <n v="0"/>
    <n v="0"/>
    <n v="0"/>
    <d v="1900-01-19T00:00:00"/>
    <m/>
    <x v="3"/>
    <m/>
    <x v="3"/>
    <x v="3"/>
    <x v="3"/>
    <n v="-20"/>
    <n v="0"/>
    <n v="0"/>
    <n v="0"/>
    <m/>
    <m/>
    <m/>
    <x v="0"/>
    <m/>
    <m/>
    <m/>
    <m/>
    <s v="I"/>
    <s v="NORMAL"/>
    <s v="CONTRATO"/>
    <n v="351772"/>
    <n v="1916248"/>
    <n v="2058599"/>
    <s v="15-0517-00-618236-0-E"/>
    <m/>
    <s v="DESCUENTO ANTICIPO"/>
  </r>
  <r>
    <x v="0"/>
    <x v="87"/>
    <x v="0"/>
    <s v="PAGO"/>
    <s v="AGOSTO"/>
    <d v="2024-08-16T00:00:00"/>
    <s v="CO42-CRISTHIAN VILLEGAS"/>
    <x v="7"/>
    <s v="HERRAMIENTAS MENORES"/>
    <x v="1"/>
    <x v="1"/>
    <x v="85"/>
    <d v="2024-08-16T00:00:00"/>
    <m/>
    <x v="87"/>
    <s v="BIEN"/>
    <x v="88"/>
    <n v="75992"/>
    <x v="0"/>
    <x v="0"/>
    <x v="0"/>
    <x v="0"/>
    <x v="0"/>
    <x v="1"/>
    <x v="0"/>
    <x v="57"/>
    <x v="59"/>
    <x v="1"/>
    <x v="0"/>
    <x v="1"/>
    <x v="4"/>
    <x v="4"/>
    <d v="2024-09-03T00:00:00"/>
    <x v="75"/>
    <x v="42"/>
    <x v="77"/>
    <x v="93"/>
    <x v="77"/>
    <n v="65649"/>
    <x v="93"/>
    <x v="0"/>
    <x v="71"/>
    <x v="1"/>
    <n v="30"/>
    <x v="0"/>
    <m/>
    <x v="58"/>
    <x v="59"/>
    <s v="COLQUIRI"/>
    <m/>
    <m/>
    <x v="88"/>
    <s v="CMB/EMC/ING-PLA/051/2024"/>
    <n v="34800"/>
    <x v="0"/>
    <x v="0"/>
    <x v="0"/>
    <n v="1"/>
    <x v="95"/>
    <n v="65649"/>
    <m/>
    <m/>
    <n v="1"/>
    <n v="65649"/>
    <n v="9432.3275862068967"/>
    <n v="9432.3275862068967"/>
    <n v="8206.125"/>
    <n v="0"/>
    <d v="2024-10-22T00:00:00"/>
    <s v="OCTUBRE"/>
    <x v="64"/>
    <n v="502"/>
    <x v="63"/>
    <x v="87"/>
    <x v="18"/>
    <n v="0"/>
    <n v="0"/>
    <n v="0"/>
    <n v="65649"/>
    <m/>
    <m/>
    <m/>
    <x v="0"/>
    <m/>
    <m/>
    <m/>
    <m/>
    <s v="L"/>
    <s v="NORMAL"/>
    <s v="OC"/>
    <m/>
    <m/>
    <m/>
    <s v="15-0517-00--0-E"/>
    <m/>
    <m/>
  </r>
  <r>
    <x v="0"/>
    <x v="87"/>
    <x v="0"/>
    <s v="PAGO"/>
    <s v="AGOSTO"/>
    <d v="2024-08-16T00:00:00"/>
    <s v="CO42-CRISTHIAN VILLEGAS"/>
    <x v="7"/>
    <s v="HERRAMIENTAS MENORES"/>
    <x v="1"/>
    <x v="1"/>
    <x v="85"/>
    <d v="2024-08-16T00:00:00"/>
    <m/>
    <x v="87"/>
    <s v="BIEN"/>
    <x v="88"/>
    <n v="75992"/>
    <x v="0"/>
    <x v="0"/>
    <x v="0"/>
    <x v="0"/>
    <x v="0"/>
    <x v="1"/>
    <x v="0"/>
    <x v="57"/>
    <x v="59"/>
    <x v="1"/>
    <x v="0"/>
    <x v="1"/>
    <x v="4"/>
    <x v="4"/>
    <d v="2024-09-03T00:00:00"/>
    <x v="75"/>
    <x v="42"/>
    <x v="77"/>
    <x v="94"/>
    <x v="77"/>
    <n v="8400"/>
    <x v="94"/>
    <x v="0"/>
    <x v="29"/>
    <x v="1"/>
    <n v="30"/>
    <x v="2"/>
    <m/>
    <x v="58"/>
    <x v="60"/>
    <s v="COLQUIRI"/>
    <m/>
    <m/>
    <x v="88"/>
    <s v="CMB/EMC/ING-PLA/051/2024"/>
    <n v="34800"/>
    <x v="0"/>
    <x v="0"/>
    <x v="0"/>
    <n v="1"/>
    <x v="96"/>
    <n v="8400"/>
    <m/>
    <m/>
    <n v="1"/>
    <n v="8400"/>
    <n v="1206.8965517241379"/>
    <n v="1206.8965517241379"/>
    <n v="1050"/>
    <n v="0"/>
    <d v="2024-10-31T00:00:00"/>
    <s v="OCTUBRE"/>
    <x v="65"/>
    <n v="505"/>
    <x v="2"/>
    <x v="88"/>
    <x v="18"/>
    <n v="0"/>
    <n v="0"/>
    <n v="0"/>
    <n v="8400"/>
    <m/>
    <m/>
    <m/>
    <x v="0"/>
    <m/>
    <m/>
    <m/>
    <m/>
    <s v="L"/>
    <s v="NORMAL"/>
    <s v="OC"/>
    <m/>
    <m/>
    <m/>
    <s v="15-0517-00--0-E"/>
    <m/>
    <m/>
  </r>
  <r>
    <x v="0"/>
    <x v="87"/>
    <x v="0"/>
    <s v="PAGO"/>
    <s v="AGOSTO"/>
    <d v="2024-08-16T00:00:00"/>
    <s v="CO42-CRISTHIAN VILLEGAS"/>
    <x v="7"/>
    <s v="HERRAMIENTAS MENORES"/>
    <x v="1"/>
    <x v="1"/>
    <x v="85"/>
    <d v="2024-08-16T00:00:00"/>
    <m/>
    <x v="87"/>
    <s v="BIEN"/>
    <x v="88"/>
    <n v="75992"/>
    <x v="0"/>
    <x v="0"/>
    <x v="0"/>
    <x v="0"/>
    <x v="0"/>
    <x v="1"/>
    <x v="0"/>
    <x v="57"/>
    <x v="59"/>
    <x v="1"/>
    <x v="0"/>
    <x v="1"/>
    <x v="4"/>
    <x v="4"/>
    <d v="2024-09-03T00:00:00"/>
    <x v="75"/>
    <x v="42"/>
    <x v="77"/>
    <x v="95"/>
    <x v="77"/>
    <n v="10800"/>
    <x v="95"/>
    <x v="0"/>
    <x v="72"/>
    <x v="1"/>
    <n v="30"/>
    <x v="2"/>
    <m/>
    <x v="58"/>
    <x v="59"/>
    <s v="COLQUIRI"/>
    <m/>
    <m/>
    <x v="88"/>
    <s v="CMB/EMC/ING-PLA/051/2024"/>
    <n v="34800"/>
    <x v="0"/>
    <x v="0"/>
    <x v="0"/>
    <n v="1"/>
    <x v="97"/>
    <n v="10800"/>
    <m/>
    <m/>
    <n v="1"/>
    <n v="10800"/>
    <n v="1551.7241379310344"/>
    <n v="1551.7241379310344"/>
    <n v="1350"/>
    <n v="0"/>
    <d v="2024-11-01T00:00:00"/>
    <s v="OCTUBRE"/>
    <x v="64"/>
    <n v="501"/>
    <x v="64"/>
    <x v="89"/>
    <x v="18"/>
    <n v="0"/>
    <n v="0"/>
    <n v="0"/>
    <n v="10800"/>
    <m/>
    <m/>
    <m/>
    <x v="0"/>
    <m/>
    <m/>
    <m/>
    <m/>
    <s v="L"/>
    <s v="NORMAL"/>
    <s v="OC"/>
    <m/>
    <m/>
    <m/>
    <s v="15-0517-00--0-E"/>
    <m/>
    <m/>
  </r>
  <r>
    <x v="0"/>
    <x v="88"/>
    <x v="0"/>
    <s v="PAGO"/>
    <s v="AGOSTO"/>
    <d v="2024-09-20T00:00:00"/>
    <s v="CO42-CRISTHIAN VILLEGAS"/>
    <x v="1"/>
    <s v="PRODUCTOS QUIMICOS"/>
    <x v="1"/>
    <x v="1"/>
    <x v="86"/>
    <d v="2024-08-20T00:00:00"/>
    <m/>
    <x v="88"/>
    <s v="BIEN"/>
    <x v="89"/>
    <n v="14925.6"/>
    <x v="0"/>
    <x v="0"/>
    <x v="0"/>
    <x v="0"/>
    <x v="0"/>
    <x v="1"/>
    <x v="2"/>
    <x v="55"/>
    <x v="57"/>
    <x v="1"/>
    <x v="0"/>
    <x v="1"/>
    <x v="4"/>
    <x v="4"/>
    <d v="2024-10-21T00:00:00"/>
    <x v="76"/>
    <x v="29"/>
    <x v="78"/>
    <x v="96"/>
    <x v="78"/>
    <n v="10903"/>
    <x v="96"/>
    <x v="0"/>
    <x v="22"/>
    <x v="10"/>
    <n v="30"/>
    <x v="2"/>
    <m/>
    <x v="54"/>
    <x v="0"/>
    <s v="COLQUIRI"/>
    <m/>
    <m/>
    <x v="89"/>
    <s v="CMB/EMC/ING-PLA/053/2024"/>
    <n v="34200"/>
    <x v="0"/>
    <x v="0"/>
    <x v="0"/>
    <n v="1"/>
    <x v="98"/>
    <n v="10903"/>
    <m/>
    <m/>
    <n v="1"/>
    <n v="10903"/>
    <n v="1566.5229885057472"/>
    <n v="1566.5229885057472"/>
    <n v="1362.875"/>
    <n v="0"/>
    <d v="2024-12-04T00:00:00"/>
    <s v="NOVIEMBRE"/>
    <x v="0"/>
    <n v="617"/>
    <x v="65"/>
    <x v="90"/>
    <x v="0"/>
    <n v="0"/>
    <n v="0"/>
    <n v="0"/>
    <n v="10903"/>
    <m/>
    <m/>
    <m/>
    <x v="0"/>
    <m/>
    <m/>
    <m/>
    <m/>
    <s v="L"/>
    <s v="NORMAL"/>
    <s v="OC"/>
    <m/>
    <m/>
    <m/>
    <s v="15-0517-00--0-E"/>
    <m/>
    <m/>
  </r>
  <r>
    <x v="0"/>
    <x v="89"/>
    <x v="0"/>
    <s v="PAGO"/>
    <s v="JULIO"/>
    <d v="2024-07-23T00:00:00"/>
    <s v="CO42-CRISTHIAN VILLEGAS"/>
    <x v="20"/>
    <s v="OTROS GASTOS POR CONCEPTO DE INSTALACIÓN, MANTENIMIENTO Y REPARACIÓN"/>
    <x v="1"/>
    <x v="1"/>
    <x v="87"/>
    <d v="2024-07-25T00:00:00"/>
    <m/>
    <x v="89"/>
    <s v="SERVICIO"/>
    <x v="90"/>
    <n v="120797.51"/>
    <x v="0"/>
    <x v="0"/>
    <x v="0"/>
    <x v="1"/>
    <x v="0"/>
    <x v="3"/>
    <x v="2"/>
    <x v="58"/>
    <x v="60"/>
    <x v="1"/>
    <x v="0"/>
    <x v="1"/>
    <x v="8"/>
    <x v="1"/>
    <d v="2024-08-08T00:00:00"/>
    <x v="77"/>
    <x v="43"/>
    <x v="79"/>
    <x v="97"/>
    <x v="79"/>
    <n v="120403.65"/>
    <x v="97"/>
    <x v="48"/>
    <x v="73"/>
    <x v="1"/>
    <n v="30"/>
    <x v="17"/>
    <m/>
    <x v="59"/>
    <x v="61"/>
    <s v="COLQUIRI"/>
    <m/>
    <m/>
    <x v="90"/>
    <s v="CMB/EMC/O.CIV-ADQ/INF-035/2024"/>
    <n v="24300"/>
    <x v="0"/>
    <x v="1"/>
    <x v="1"/>
    <n v="1"/>
    <x v="99"/>
    <n v="27298.98"/>
    <m/>
    <m/>
    <n v="1"/>
    <n v="27298.98"/>
    <n v="3922.2672413793102"/>
    <n v="3922.2672413793102"/>
    <n v="3412.3724999999999"/>
    <n v="0"/>
    <d v="2024-11-24T00:00:00"/>
    <s v="SEPTIEMBRE"/>
    <x v="21"/>
    <n v="1"/>
    <x v="4"/>
    <x v="91"/>
    <x v="4"/>
    <n v="0"/>
    <n v="0"/>
    <n v="0"/>
    <n v="27298.98"/>
    <m/>
    <m/>
    <m/>
    <x v="0"/>
    <m/>
    <m/>
    <m/>
    <m/>
    <s v="L"/>
    <s v="NORMAL"/>
    <s v="CONTRATO"/>
    <m/>
    <s v="15-0517-00-568733-0-E"/>
    <m/>
    <n v="1748511"/>
    <m/>
    <m/>
  </r>
  <r>
    <x v="0"/>
    <x v="89"/>
    <x v="0"/>
    <s v="PAGO"/>
    <s v="JULIO"/>
    <d v="2024-07-23T00:00:00"/>
    <s v="CO42-CRISTHIAN VILLEGAS"/>
    <x v="20"/>
    <s v="OTROS GASTOS POR CONCEPTO DE INSTALACIÓN, MANTENIMIENTO Y REPARACIÓN"/>
    <x v="1"/>
    <x v="1"/>
    <x v="87"/>
    <d v="2024-07-25T00:00:00"/>
    <m/>
    <x v="89"/>
    <s v="SERVICIO"/>
    <x v="90"/>
    <n v="120797.51"/>
    <x v="0"/>
    <x v="0"/>
    <x v="0"/>
    <x v="1"/>
    <x v="0"/>
    <x v="3"/>
    <x v="2"/>
    <x v="58"/>
    <x v="60"/>
    <x v="1"/>
    <x v="0"/>
    <x v="1"/>
    <x v="8"/>
    <x v="1"/>
    <d v="2024-08-08T00:00:00"/>
    <x v="77"/>
    <x v="43"/>
    <x v="79"/>
    <x v="97"/>
    <x v="79"/>
    <n v="120403.65"/>
    <x v="97"/>
    <x v="48"/>
    <x v="73"/>
    <x v="1"/>
    <n v="30"/>
    <x v="17"/>
    <m/>
    <x v="59"/>
    <x v="61"/>
    <s v="COLQUIRI"/>
    <m/>
    <m/>
    <x v="90"/>
    <s v="CMB/EMC/O.CIV-ADQ/INF-035/2024"/>
    <n v="24300"/>
    <x v="0"/>
    <x v="1"/>
    <x v="1"/>
    <n v="1"/>
    <x v="100"/>
    <n v="28075.15"/>
    <m/>
    <m/>
    <n v="1"/>
    <n v="28075.15"/>
    <n v="4033.7859195402302"/>
    <n v="4033.7859195402302"/>
    <n v="3509.3937500000002"/>
    <n v="0"/>
    <d v="2024-11-24T00:00:00"/>
    <s v="OCTUBRE"/>
    <x v="66"/>
    <n v="2"/>
    <x v="5"/>
    <x v="92"/>
    <x v="5"/>
    <n v="0"/>
    <n v="0"/>
    <n v="0"/>
    <n v="28075.15"/>
    <m/>
    <m/>
    <m/>
    <x v="0"/>
    <m/>
    <m/>
    <m/>
    <m/>
    <s v="L"/>
    <s v="NORMAL"/>
    <s v="CONTRATO"/>
    <m/>
    <s v="15-0517-00-568733-0-E"/>
    <m/>
    <n v="1748511"/>
    <m/>
    <m/>
  </r>
  <r>
    <x v="0"/>
    <x v="89"/>
    <x v="0"/>
    <s v="PAGO"/>
    <s v="JULIO"/>
    <d v="2024-07-23T00:00:00"/>
    <s v="CO42-CRISTHIAN VILLEGAS"/>
    <x v="20"/>
    <s v="OTROS GASTOS POR CONCEPTO DE INSTALACIÓN, MANTENIMIENTO Y REPARACIÓN"/>
    <x v="1"/>
    <x v="1"/>
    <x v="87"/>
    <d v="2024-07-25T00:00:00"/>
    <m/>
    <x v="89"/>
    <s v="SERVICIO"/>
    <x v="90"/>
    <n v="120797.51"/>
    <x v="0"/>
    <x v="0"/>
    <x v="0"/>
    <x v="1"/>
    <x v="0"/>
    <x v="3"/>
    <x v="2"/>
    <x v="58"/>
    <x v="60"/>
    <x v="1"/>
    <x v="0"/>
    <x v="1"/>
    <x v="8"/>
    <x v="1"/>
    <d v="2024-08-08T00:00:00"/>
    <x v="77"/>
    <x v="43"/>
    <x v="79"/>
    <x v="97"/>
    <x v="79"/>
    <n v="120403.65"/>
    <x v="97"/>
    <x v="48"/>
    <x v="73"/>
    <x v="1"/>
    <n v="30"/>
    <x v="17"/>
    <m/>
    <x v="59"/>
    <x v="61"/>
    <s v="COLQUIRI"/>
    <m/>
    <m/>
    <x v="90"/>
    <s v="CMB/EMC/O.CIV-ADQ/INF-035/2024"/>
    <n v="24300"/>
    <x v="0"/>
    <x v="1"/>
    <x v="1"/>
    <n v="1"/>
    <x v="101"/>
    <n v="46909.440000000002"/>
    <m/>
    <m/>
    <n v="1"/>
    <n v="46909.440000000002"/>
    <n v="6739.8620689655172"/>
    <n v="6739.8620689655172"/>
    <n v="5863.68"/>
    <n v="0"/>
    <d v="2024-11-24T00:00:00"/>
    <s v="NOVIEMBRE"/>
    <x v="67"/>
    <n v="3"/>
    <x v="6"/>
    <x v="93"/>
    <x v="6"/>
    <n v="0"/>
    <n v="0"/>
    <n v="0"/>
    <n v="46909.440000000002"/>
    <m/>
    <m/>
    <m/>
    <x v="0"/>
    <m/>
    <m/>
    <m/>
    <m/>
    <s v="L"/>
    <s v="NORMAL"/>
    <s v="CONTRATO"/>
    <m/>
    <s v="15-0517-00-568733-0-E"/>
    <m/>
    <n v="1748511"/>
    <m/>
    <m/>
  </r>
  <r>
    <x v="0"/>
    <x v="89"/>
    <x v="0"/>
    <s v="PAGO"/>
    <s v="JULIO"/>
    <d v="2024-07-23T00:00:00"/>
    <s v="CO42-CRISTHIAN VILLEGAS"/>
    <x v="20"/>
    <s v="OTROS GASTOS POR CONCEPTO DE INSTALACIÓN, MANTENIMIENTO Y REPARACIÓN"/>
    <x v="1"/>
    <x v="1"/>
    <x v="87"/>
    <d v="2024-07-25T00:00:00"/>
    <m/>
    <x v="89"/>
    <s v="SERVICIO"/>
    <x v="90"/>
    <n v="120797.51"/>
    <x v="0"/>
    <x v="0"/>
    <x v="0"/>
    <x v="1"/>
    <x v="0"/>
    <x v="3"/>
    <x v="2"/>
    <x v="58"/>
    <x v="60"/>
    <x v="1"/>
    <x v="0"/>
    <x v="1"/>
    <x v="8"/>
    <x v="1"/>
    <d v="2024-08-08T00:00:00"/>
    <x v="77"/>
    <x v="43"/>
    <x v="79"/>
    <x v="97"/>
    <x v="79"/>
    <n v="120403.65"/>
    <x v="97"/>
    <x v="48"/>
    <x v="73"/>
    <x v="1"/>
    <n v="30"/>
    <x v="17"/>
    <m/>
    <x v="59"/>
    <x v="62"/>
    <s v="COLQUIRI"/>
    <m/>
    <m/>
    <x v="90"/>
    <s v="CMB/EMC/O.CIV-ADQ/INF-035/2024"/>
    <n v="24300"/>
    <x v="0"/>
    <x v="1"/>
    <x v="1"/>
    <n v="1"/>
    <x v="102"/>
    <n v="18120.080000000002"/>
    <m/>
    <m/>
    <n v="1"/>
    <n v="18120.080000000002"/>
    <n v="2603.4597701149428"/>
    <n v="2603.4597701149428"/>
    <n v="2265.0100000000002"/>
    <n v="0"/>
    <d v="2024-12-15T00:00:00"/>
    <s v="DICIEMBRE"/>
    <x v="40"/>
    <n v="4"/>
    <x v="36"/>
    <x v="94"/>
    <x v="2"/>
    <n v="0"/>
    <n v="0"/>
    <n v="0"/>
    <n v="18120.080000000002"/>
    <m/>
    <m/>
    <m/>
    <x v="0"/>
    <m/>
    <m/>
    <m/>
    <m/>
    <s v="L"/>
    <s v="NORMAL"/>
    <s v="CONTRATO"/>
    <m/>
    <s v="15-0517-00-568733-0-E"/>
    <m/>
    <n v="1748511"/>
    <m/>
    <m/>
  </r>
  <r>
    <x v="0"/>
    <x v="90"/>
    <x v="0"/>
    <s v="PAGO PARCIAL"/>
    <s v="JULIO"/>
    <d v="2024-06-26T00:00:00"/>
    <s v="CO42-CRISTHIAN VILLEGAS"/>
    <x v="10"/>
    <s v="SERVICIOS TECNICOS Y OTROS"/>
    <x v="1"/>
    <x v="1"/>
    <x v="88"/>
    <d v="2024-06-27T00:00:00"/>
    <m/>
    <x v="90"/>
    <s v="SERVICIO"/>
    <x v="91"/>
    <n v="232826.33"/>
    <x v="0"/>
    <x v="0"/>
    <x v="0"/>
    <x v="1"/>
    <x v="0"/>
    <x v="3"/>
    <x v="2"/>
    <x v="38"/>
    <x v="39"/>
    <x v="1"/>
    <x v="0"/>
    <x v="1"/>
    <x v="8"/>
    <x v="1"/>
    <d v="2024-07-15T00:00:00"/>
    <x v="78"/>
    <x v="44"/>
    <x v="80"/>
    <x v="98"/>
    <x v="80"/>
    <n v="231432.72"/>
    <x v="98"/>
    <x v="49"/>
    <x v="35"/>
    <x v="12"/>
    <n v="30"/>
    <x v="28"/>
    <m/>
    <x v="38"/>
    <x v="63"/>
    <s v="COLQUIRI"/>
    <m/>
    <m/>
    <x v="91"/>
    <s v="CMB/EMC/O.CIV-ADQ/026/2024"/>
    <n v="25900"/>
    <x v="0"/>
    <x v="0"/>
    <x v="1"/>
    <n v="1"/>
    <x v="103"/>
    <n v="17467.240000000002"/>
    <m/>
    <m/>
    <n v="1"/>
    <n v="17467.240000000002"/>
    <n v="2509.6609195402302"/>
    <n v="2509.6609195402302"/>
    <n v="2183.4050000000002"/>
    <n v="0"/>
    <d v="2024-12-29T00:00:00"/>
    <s v="AGOSTO"/>
    <x v="68"/>
    <n v="1"/>
    <x v="4"/>
    <x v="95"/>
    <x v="11"/>
    <n v="0"/>
    <n v="0"/>
    <n v="0"/>
    <n v="17467.240000000002"/>
    <m/>
    <m/>
    <m/>
    <x v="0"/>
    <m/>
    <m/>
    <m/>
    <m/>
    <s v="L"/>
    <s v="NORMAL"/>
    <s v="CONTRATO"/>
    <m/>
    <s v="15-0517-00-568956-0-E"/>
    <m/>
    <n v="1762521"/>
    <m/>
    <m/>
  </r>
  <r>
    <x v="0"/>
    <x v="90"/>
    <x v="0"/>
    <s v="PAGO PARCIAL"/>
    <s v="JULIO"/>
    <d v="2024-06-26T00:00:00"/>
    <s v="CO42-CRISTHIAN VILLEGAS"/>
    <x v="10"/>
    <s v="SERVICIOS TECNICOS Y OTROS"/>
    <x v="1"/>
    <x v="1"/>
    <x v="88"/>
    <d v="2024-06-27T00:00:00"/>
    <m/>
    <x v="90"/>
    <s v="SERVICIO"/>
    <x v="91"/>
    <n v="232826.33"/>
    <x v="0"/>
    <x v="0"/>
    <x v="0"/>
    <x v="1"/>
    <x v="0"/>
    <x v="3"/>
    <x v="2"/>
    <x v="38"/>
    <x v="39"/>
    <x v="1"/>
    <x v="0"/>
    <x v="1"/>
    <x v="8"/>
    <x v="1"/>
    <d v="2024-07-15T00:00:00"/>
    <x v="78"/>
    <x v="44"/>
    <x v="80"/>
    <x v="98"/>
    <x v="80"/>
    <n v="231432.72"/>
    <x v="98"/>
    <x v="49"/>
    <x v="35"/>
    <x v="12"/>
    <n v="30"/>
    <x v="28"/>
    <m/>
    <x v="38"/>
    <x v="63"/>
    <s v="COLQUIRI"/>
    <m/>
    <m/>
    <x v="91"/>
    <s v="CMB/EMC/O.CIV-ADQ/026/2024"/>
    <n v="25900"/>
    <x v="0"/>
    <x v="0"/>
    <x v="1"/>
    <n v="1"/>
    <x v="104"/>
    <n v="54247.94"/>
    <m/>
    <m/>
    <n v="1"/>
    <n v="54247.94"/>
    <n v="7794.2442528735637"/>
    <n v="7794.2442528735637"/>
    <n v="6780.9925000000003"/>
    <n v="0"/>
    <d v="2024-12-29T00:00:00"/>
    <s v="SEPTIEMBRE"/>
    <x v="21"/>
    <n v="2"/>
    <x v="6"/>
    <x v="96"/>
    <x v="4"/>
    <n v="0"/>
    <n v="0"/>
    <n v="0"/>
    <n v="54247.94"/>
    <m/>
    <m/>
    <m/>
    <x v="0"/>
    <m/>
    <m/>
    <m/>
    <m/>
    <s v="L"/>
    <s v="NORMAL"/>
    <s v="CONTRATO"/>
    <m/>
    <s v="15-0517-00-568956-0-E"/>
    <m/>
    <n v="1762521"/>
    <m/>
    <m/>
  </r>
  <r>
    <x v="0"/>
    <x v="90"/>
    <x v="0"/>
    <s v="PAGO PARCIAL"/>
    <s v="JULIO"/>
    <d v="2024-06-26T00:00:00"/>
    <s v="CO42-CRISTHIAN VILLEGAS"/>
    <x v="10"/>
    <s v="SERVICIOS TECNICOS Y OTROS"/>
    <x v="1"/>
    <x v="1"/>
    <x v="88"/>
    <d v="2024-06-27T00:00:00"/>
    <m/>
    <x v="90"/>
    <s v="SERVICIO"/>
    <x v="91"/>
    <n v="232826.33"/>
    <x v="0"/>
    <x v="0"/>
    <x v="0"/>
    <x v="1"/>
    <x v="0"/>
    <x v="3"/>
    <x v="2"/>
    <x v="38"/>
    <x v="39"/>
    <x v="1"/>
    <x v="0"/>
    <x v="1"/>
    <x v="8"/>
    <x v="1"/>
    <d v="2024-07-15T00:00:00"/>
    <x v="78"/>
    <x v="44"/>
    <x v="80"/>
    <x v="98"/>
    <x v="80"/>
    <n v="231432.72"/>
    <x v="98"/>
    <x v="49"/>
    <x v="35"/>
    <x v="12"/>
    <n v="30"/>
    <x v="28"/>
    <m/>
    <x v="38"/>
    <x v="63"/>
    <s v="COLQUIRI"/>
    <m/>
    <m/>
    <x v="91"/>
    <s v="CMB/EMC/O.CIV-ADQ/026/2024"/>
    <n v="25900"/>
    <x v="0"/>
    <x v="0"/>
    <x v="1"/>
    <n v="1"/>
    <x v="105"/>
    <n v="108420.97"/>
    <m/>
    <m/>
    <n v="1"/>
    <n v="108420.97"/>
    <n v="15577.725574712644"/>
    <n v="15577.725574712644"/>
    <n v="13552.62125"/>
    <n v="0"/>
    <d v="2024-12-29T00:00:00"/>
    <s v="OCTUBRE"/>
    <x v="5"/>
    <n v="3"/>
    <x v="36"/>
    <x v="97"/>
    <x v="5"/>
    <n v="0"/>
    <n v="0"/>
    <n v="0"/>
    <n v="108420.97"/>
    <m/>
    <m/>
    <m/>
    <x v="0"/>
    <m/>
    <m/>
    <m/>
    <m/>
    <s v="L"/>
    <s v="NORMAL"/>
    <s v="CONTRATO"/>
    <m/>
    <s v="15-0517-00-568956-0-E"/>
    <m/>
    <n v="1762521"/>
    <m/>
    <m/>
  </r>
  <r>
    <x v="0"/>
    <x v="90"/>
    <x v="0"/>
    <s v="PAGO PARCIAL"/>
    <s v="JULIO"/>
    <d v="2024-06-26T00:00:00"/>
    <s v="CO42-CRISTHIAN VILLEGAS"/>
    <x v="10"/>
    <s v="SERVICIOS TECNICOS Y OTROS"/>
    <x v="1"/>
    <x v="1"/>
    <x v="88"/>
    <d v="2024-06-27T00:00:00"/>
    <m/>
    <x v="90"/>
    <s v="SERVICIO"/>
    <x v="91"/>
    <n v="232826.33"/>
    <x v="0"/>
    <x v="0"/>
    <x v="0"/>
    <x v="1"/>
    <x v="0"/>
    <x v="3"/>
    <x v="2"/>
    <x v="38"/>
    <x v="39"/>
    <x v="1"/>
    <x v="0"/>
    <x v="1"/>
    <x v="8"/>
    <x v="1"/>
    <d v="2024-07-15T00:00:00"/>
    <x v="78"/>
    <x v="44"/>
    <x v="80"/>
    <x v="98"/>
    <x v="80"/>
    <n v="231432.72"/>
    <x v="98"/>
    <x v="49"/>
    <x v="35"/>
    <x v="12"/>
    <n v="30"/>
    <x v="28"/>
    <m/>
    <x v="38"/>
    <x v="63"/>
    <s v="COLQUIRI"/>
    <m/>
    <m/>
    <x v="91"/>
    <s v="CMB/EMC/O.CIV-ADQ/026/2024"/>
    <n v="25900"/>
    <x v="0"/>
    <x v="0"/>
    <x v="1"/>
    <n v="1"/>
    <x v="106"/>
    <n v="26859.54"/>
    <m/>
    <m/>
    <n v="1"/>
    <n v="26859.54"/>
    <n v="3859.1293103448279"/>
    <n v="3859.1293103448279"/>
    <n v="3357.4425000000001"/>
    <n v="0"/>
    <d v="2024-12-29T00:00:00"/>
    <s v="NOVIEMBRE"/>
    <x v="6"/>
    <n v="4"/>
    <x v="26"/>
    <x v="98"/>
    <x v="6"/>
    <n v="0"/>
    <n v="0"/>
    <n v="0"/>
    <n v="26859.54"/>
    <m/>
    <m/>
    <m/>
    <x v="0"/>
    <m/>
    <m/>
    <m/>
    <m/>
    <s v="L"/>
    <s v="NORMAL"/>
    <s v="CONTRATO"/>
    <m/>
    <s v="15-0517-00-568956-0-E"/>
    <m/>
    <n v="1762521"/>
    <m/>
    <m/>
  </r>
  <r>
    <x v="0"/>
    <x v="90"/>
    <x v="0"/>
    <s v="PAGO PARCIAL"/>
    <s v="JULIO"/>
    <d v="2024-06-26T00:00:00"/>
    <s v="CO42-CRISTHIAN VILLEGAS"/>
    <x v="10"/>
    <s v="SERVICIOS TECNICOS Y OTROS"/>
    <x v="1"/>
    <x v="1"/>
    <x v="88"/>
    <d v="2024-06-27T00:00:00"/>
    <m/>
    <x v="90"/>
    <s v="SERVICIO"/>
    <x v="91"/>
    <n v="232826.33"/>
    <x v="0"/>
    <x v="0"/>
    <x v="0"/>
    <x v="1"/>
    <x v="0"/>
    <x v="3"/>
    <x v="2"/>
    <x v="38"/>
    <x v="39"/>
    <x v="1"/>
    <x v="0"/>
    <x v="1"/>
    <x v="8"/>
    <x v="1"/>
    <d v="2024-07-15T00:00:00"/>
    <x v="78"/>
    <x v="44"/>
    <x v="80"/>
    <x v="98"/>
    <x v="80"/>
    <n v="231432.72"/>
    <x v="98"/>
    <x v="49"/>
    <x v="35"/>
    <x v="12"/>
    <n v="30"/>
    <x v="28"/>
    <m/>
    <x v="38"/>
    <x v="63"/>
    <s v="COLQUIRI"/>
    <m/>
    <m/>
    <x v="91"/>
    <s v="CMB/EMC/O.CIV-ADQ/026/2024"/>
    <n v="25900"/>
    <x v="0"/>
    <x v="0"/>
    <x v="1"/>
    <n v="1"/>
    <x v="107"/>
    <n v="24437.03"/>
    <m/>
    <m/>
    <n v="1"/>
    <n v="24437.03"/>
    <n v="3511.0675287356321"/>
    <n v="3511.0675287356321"/>
    <n v="3054.6287499999999"/>
    <n v="0"/>
    <d v="2024-12-29T00:00:00"/>
    <s v="DICIEMBRE"/>
    <x v="69"/>
    <n v="5"/>
    <x v="11"/>
    <x v="99"/>
    <x v="2"/>
    <n v="0"/>
    <n v="0"/>
    <n v="0"/>
    <n v="24437.03"/>
    <m/>
    <m/>
    <m/>
    <x v="0"/>
    <m/>
    <m/>
    <m/>
    <m/>
    <s v="L"/>
    <s v="NORMAL"/>
    <s v="CONTRATO"/>
    <m/>
    <s v="15-0517-00-568956-0-E"/>
    <m/>
    <n v="1762521"/>
    <m/>
    <m/>
  </r>
  <r>
    <x v="0"/>
    <x v="91"/>
    <x v="1"/>
    <s v="PAGO"/>
    <s v="JUNIO"/>
    <d v="2024-06-17T00:00:00"/>
    <s v="CO42-CRISTHIAN VILLEGAS"/>
    <x v="15"/>
    <s v="OTRAS MAQUINARIAS Y EQUIPO"/>
    <x v="3"/>
    <x v="4"/>
    <x v="89"/>
    <d v="2024-06-17T00:00:00"/>
    <m/>
    <x v="91"/>
    <s v="BIEN"/>
    <x v="92"/>
    <n v="17230"/>
    <x v="0"/>
    <x v="0"/>
    <x v="0"/>
    <x v="2"/>
    <x v="0"/>
    <x v="3"/>
    <x v="2"/>
    <x v="13"/>
    <x v="13"/>
    <x v="1"/>
    <x v="0"/>
    <x v="4"/>
    <x v="15"/>
    <x v="6"/>
    <d v="2024-06-12T00:00:00"/>
    <x v="79"/>
    <x v="23"/>
    <x v="81"/>
    <x v="99"/>
    <x v="81"/>
    <n v="17230"/>
    <x v="99"/>
    <x v="0"/>
    <x v="74"/>
    <x v="1"/>
    <n v="30"/>
    <x v="0"/>
    <m/>
    <x v="60"/>
    <x v="22"/>
    <s v="COLQUIRI"/>
    <m/>
    <m/>
    <x v="92"/>
    <s v="IT-PCPL-060/2024"/>
    <n v="43700"/>
    <x v="0"/>
    <x v="0"/>
    <x v="2"/>
    <n v="2"/>
    <x v="108"/>
    <n v="17230"/>
    <m/>
    <m/>
    <n v="2"/>
    <n v="17230"/>
    <n v="1237.7873563218391"/>
    <n v="2475.5747126436781"/>
    <n v="2153.75"/>
    <n v="0"/>
    <d v="2024-07-03T00:00:00"/>
    <s v="JUNIO"/>
    <x v="22"/>
    <n v="261"/>
    <x v="66"/>
    <x v="100"/>
    <x v="42"/>
    <n v="0"/>
    <n v="0"/>
    <n v="0"/>
    <n v="17230"/>
    <m/>
    <m/>
    <m/>
    <x v="0"/>
    <m/>
    <m/>
    <m/>
    <s v="GASTO"/>
    <s v="L"/>
    <s v="NORMAL"/>
    <s v="OC"/>
    <m/>
    <s v="15-0517-00-568956-0-E"/>
    <m/>
    <n v="1762521"/>
    <m/>
    <n v="0"/>
  </r>
  <r>
    <x v="0"/>
    <x v="92"/>
    <x v="0"/>
    <s v="OC-COMPRADOR"/>
    <s v="JULIO"/>
    <d v="2024-06-26T00:00:00"/>
    <s v="CO42-CRISTHIAN VILLEGAS"/>
    <x v="5"/>
    <s v="MATERIAL ELECTRICO"/>
    <x v="1"/>
    <x v="1"/>
    <x v="90"/>
    <d v="2024-06-27T00:00:00"/>
    <m/>
    <x v="92"/>
    <s v="BIEN"/>
    <x v="93"/>
    <n v="301294.46000000002"/>
    <x v="0"/>
    <x v="0"/>
    <x v="0"/>
    <x v="2"/>
    <x v="0"/>
    <x v="1"/>
    <x v="0"/>
    <x v="38"/>
    <x v="39"/>
    <x v="1"/>
    <x v="0"/>
    <x v="1"/>
    <x v="8"/>
    <x v="1"/>
    <d v="2024-07-15T00:00:00"/>
    <x v="80"/>
    <x v="43"/>
    <x v="82"/>
    <x v="100"/>
    <x v="82"/>
    <n v="300283"/>
    <x v="100"/>
    <x v="0"/>
    <x v="15"/>
    <x v="13"/>
    <n v="30"/>
    <x v="29"/>
    <m/>
    <x v="38"/>
    <x v="27"/>
    <s v="COLQUIRI"/>
    <m/>
    <m/>
    <x v="93"/>
    <s v="CMB/EMC/O.CIV-ADQ/033/2024"/>
    <n v="39700"/>
    <x v="0"/>
    <x v="0"/>
    <x v="2"/>
    <n v="1"/>
    <x v="109"/>
    <n v="300283"/>
    <m/>
    <m/>
    <n v="1"/>
    <n v="300283"/>
    <n v="43144.1091954023"/>
    <n v="43144.1091954023"/>
    <n v="37535.375"/>
    <n v="0"/>
    <d v="2024-09-26T00:00:00"/>
    <s v="SEPTIEMBRE"/>
    <x v="31"/>
    <n v="468"/>
    <x v="67"/>
    <x v="101"/>
    <x v="26"/>
    <n v="0"/>
    <n v="0"/>
    <n v="0"/>
    <n v="300283"/>
    <m/>
    <m/>
    <m/>
    <x v="0"/>
    <m/>
    <m/>
    <m/>
    <m/>
    <s v="L"/>
    <s v="NORMAL"/>
    <s v="OC"/>
    <m/>
    <s v="15-0517-00-568956-0-E"/>
    <m/>
    <n v="1762521"/>
    <m/>
    <m/>
  </r>
  <r>
    <x v="0"/>
    <x v="93"/>
    <x v="0"/>
    <s v="OC-COMPRADOR"/>
    <s v="JUNIO"/>
    <d v="2024-06-24T00:00:00"/>
    <s v="CO42-CRISTHIAN VILLEGAS"/>
    <x v="3"/>
    <s v="PRODUCTOS METÁLICOS"/>
    <x v="2"/>
    <x v="3"/>
    <x v="91"/>
    <d v="2024-06-13T00:00:00"/>
    <m/>
    <x v="93"/>
    <s v="BIEN"/>
    <x v="94"/>
    <n v="18600"/>
    <x v="0"/>
    <x v="0"/>
    <x v="0"/>
    <x v="2"/>
    <x v="0"/>
    <x v="3"/>
    <x v="0"/>
    <x v="59"/>
    <x v="61"/>
    <x v="1"/>
    <x v="0"/>
    <x v="3"/>
    <x v="3"/>
    <x v="3"/>
    <d v="2024-07-05T00:00:00"/>
    <x v="81"/>
    <x v="45"/>
    <x v="83"/>
    <x v="101"/>
    <x v="83"/>
    <n v="18600"/>
    <x v="101"/>
    <x v="0"/>
    <x v="75"/>
    <x v="1"/>
    <n v="30"/>
    <x v="1"/>
    <m/>
    <x v="61"/>
    <x v="64"/>
    <s v="COLQUIRI"/>
    <m/>
    <m/>
    <x v="94"/>
    <s v="LAB-INF-22/2024"/>
    <n v="34600"/>
    <x v="0"/>
    <x v="0"/>
    <x v="0"/>
    <n v="1"/>
    <x v="110"/>
    <n v="18600"/>
    <m/>
    <m/>
    <n v="1"/>
    <n v="18600"/>
    <n v="2672.4137931034484"/>
    <n v="2672.4137931034484"/>
    <n v="2325"/>
    <n v="0"/>
    <d v="2024-08-03T00:00:00"/>
    <s v="AGOSTO"/>
    <x v="60"/>
    <n v="329"/>
    <x v="68"/>
    <x v="102"/>
    <x v="37"/>
    <n v="0"/>
    <n v="0"/>
    <n v="0"/>
    <n v="18600"/>
    <m/>
    <m/>
    <m/>
    <x v="0"/>
    <m/>
    <m/>
    <m/>
    <m/>
    <s v="L"/>
    <s v="NORMAL"/>
    <s v="OC"/>
    <m/>
    <s v="15-0517-00-568956-0-E"/>
    <m/>
    <n v="1762521"/>
    <m/>
    <m/>
  </r>
  <r>
    <x v="0"/>
    <x v="93"/>
    <x v="0"/>
    <s v="OC-COMPRADOR"/>
    <s v="JUNIO"/>
    <d v="2024-06-24T00:00:00"/>
    <s v="CO42-CRISTHIAN VILLEGAS"/>
    <x v="3"/>
    <s v="PRODUCTOS METÁLICOS"/>
    <x v="2"/>
    <x v="3"/>
    <x v="91"/>
    <d v="2024-06-13T00:00:00"/>
    <m/>
    <x v="93"/>
    <s v="BIEN"/>
    <x v="94"/>
    <n v="7200"/>
    <x v="0"/>
    <x v="0"/>
    <x v="0"/>
    <x v="2"/>
    <x v="0"/>
    <x v="3"/>
    <x v="0"/>
    <x v="59"/>
    <x v="61"/>
    <x v="1"/>
    <x v="0"/>
    <x v="3"/>
    <x v="3"/>
    <x v="3"/>
    <d v="2024-07-05T00:00:00"/>
    <x v="81"/>
    <x v="45"/>
    <x v="83"/>
    <x v="102"/>
    <x v="83"/>
    <n v="7200"/>
    <x v="102"/>
    <x v="0"/>
    <x v="76"/>
    <x v="1"/>
    <n v="30"/>
    <x v="1"/>
    <m/>
    <x v="62"/>
    <x v="65"/>
    <s v="COLQUIRI"/>
    <m/>
    <m/>
    <x v="94"/>
    <s v="LAB-INF-22/2024"/>
    <n v="34600"/>
    <x v="0"/>
    <x v="0"/>
    <x v="14"/>
    <n v="1"/>
    <x v="111"/>
    <n v="7200"/>
    <m/>
    <m/>
    <n v="1"/>
    <n v="7200"/>
    <n v="1034.4827586206898"/>
    <n v="1034.4827586206898"/>
    <n v="900.00000000000011"/>
    <n v="0"/>
    <d v="2024-08-04T00:00:00"/>
    <s v="AGOSTO"/>
    <x v="60"/>
    <n v="330"/>
    <x v="69"/>
    <x v="103"/>
    <x v="37"/>
    <n v="0"/>
    <n v="0"/>
    <n v="0"/>
    <n v="7200"/>
    <m/>
    <m/>
    <m/>
    <x v="0"/>
    <m/>
    <m/>
    <m/>
    <m/>
    <s v="L"/>
    <s v="NORMAL"/>
    <s v="OC"/>
    <m/>
    <s v="15-0517-00-568956-0-E"/>
    <m/>
    <n v="1762521"/>
    <m/>
    <m/>
  </r>
  <r>
    <x v="0"/>
    <x v="94"/>
    <x v="2"/>
    <s v="COTIZACION"/>
    <s v="SEPTIEMBRE"/>
    <d v="2024-09-09T00:00:00"/>
    <s v="CO42-CRISTHIAN VILLEGAS"/>
    <x v="21"/>
    <s v="SERVICIOS DE LABORATORIOS ESPECIALIZADOS"/>
    <x v="2"/>
    <x v="3"/>
    <x v="92"/>
    <d v="2024-09-09T00:00:00"/>
    <m/>
    <x v="94"/>
    <s v="SERVICIO"/>
    <x v="95"/>
    <n v="9214"/>
    <x v="0"/>
    <x v="0"/>
    <x v="0"/>
    <x v="1"/>
    <x v="0"/>
    <x v="0"/>
    <x v="2"/>
    <x v="60"/>
    <x v="62"/>
    <x v="1"/>
    <x v="0"/>
    <x v="3"/>
    <x v="3"/>
    <x v="3"/>
    <m/>
    <x v="3"/>
    <x v="3"/>
    <x v="3"/>
    <x v="3"/>
    <x v="3"/>
    <m/>
    <x v="3"/>
    <x v="0"/>
    <x v="3"/>
    <x v="1"/>
    <n v="30"/>
    <x v="3"/>
    <m/>
    <x v="3"/>
    <x v="3"/>
    <s v="COLQUIRI"/>
    <m/>
    <m/>
    <x v="95"/>
    <s v="LAB-102/2024"/>
    <n v="26700"/>
    <x v="0"/>
    <x v="0"/>
    <x v="1"/>
    <n v="1"/>
    <x v="3"/>
    <n v="0"/>
    <m/>
    <m/>
    <n v="1"/>
    <n v="0"/>
    <n v="0"/>
    <n v="0"/>
    <n v="0"/>
    <n v="0"/>
    <d v="1899-12-30T00:00:00"/>
    <m/>
    <x v="3"/>
    <m/>
    <x v="3"/>
    <x v="3"/>
    <x v="3"/>
    <n v="0"/>
    <n v="0"/>
    <n v="0"/>
    <n v="0"/>
    <m/>
    <m/>
    <m/>
    <x v="0"/>
    <m/>
    <m/>
    <m/>
    <m/>
    <s v="L"/>
    <s v="NORMAL"/>
    <s v="OC"/>
    <m/>
    <m/>
    <m/>
    <s v="15-0517-00--0-E"/>
    <m/>
    <m/>
  </r>
  <r>
    <x v="0"/>
    <x v="95"/>
    <x v="0"/>
    <s v="PAGO"/>
    <s v="SEPTIEMBRE"/>
    <d v="2024-09-25T00:00:00"/>
    <s v="CO42-CRISTHIAN VILLEGAS"/>
    <x v="13"/>
    <s v="MANTENIMIENTO Y REPARACION DE MAQUINARIA Y EQUIPOS"/>
    <x v="4"/>
    <x v="6"/>
    <x v="93"/>
    <d v="2024-09-26T00:00:00"/>
    <m/>
    <x v="95"/>
    <s v="SERVICIO"/>
    <x v="96"/>
    <n v="29800"/>
    <x v="0"/>
    <x v="0"/>
    <x v="0"/>
    <x v="1"/>
    <x v="0"/>
    <x v="0"/>
    <x v="2"/>
    <x v="35"/>
    <x v="36"/>
    <x v="1"/>
    <x v="0"/>
    <x v="7"/>
    <x v="23"/>
    <x v="20"/>
    <d v="2024-10-11T00:00:00"/>
    <x v="82"/>
    <x v="29"/>
    <x v="84"/>
    <x v="103"/>
    <x v="84"/>
    <n v="29560"/>
    <x v="103"/>
    <x v="50"/>
    <x v="77"/>
    <x v="1"/>
    <n v="30"/>
    <x v="10"/>
    <m/>
    <x v="36"/>
    <x v="66"/>
    <s v="COLQUIRI"/>
    <m/>
    <m/>
    <x v="96"/>
    <s v="ADQ/MANTTO.-212/2024"/>
    <n v="24120"/>
    <x v="0"/>
    <x v="0"/>
    <x v="1"/>
    <n v="1"/>
    <x v="112"/>
    <n v="29560"/>
    <m/>
    <m/>
    <n v="1"/>
    <n v="29560"/>
    <n v="4247.1264367816093"/>
    <n v="4247.1264367816093"/>
    <n v="3695"/>
    <n v="0"/>
    <d v="2024-12-18T00:00:00"/>
    <s v="DICIEMBRE"/>
    <x v="43"/>
    <n v="213"/>
    <x v="70"/>
    <x v="104"/>
    <x v="2"/>
    <n v="0"/>
    <n v="0"/>
    <n v="0"/>
    <n v="29560"/>
    <m/>
    <m/>
    <m/>
    <x v="0"/>
    <m/>
    <m/>
    <m/>
    <m/>
    <s v="L"/>
    <s v="NORMAL"/>
    <s v="CONTRATO"/>
    <m/>
    <m/>
    <m/>
    <s v="15-0517-00--0-E"/>
    <m/>
    <m/>
  </r>
  <r>
    <x v="0"/>
    <x v="96"/>
    <x v="0"/>
    <s v="PAGO"/>
    <s v="OCTUBRE"/>
    <d v="2024-09-30T00:00:00"/>
    <s v="CO42-CRISTHIAN VILLEGAS"/>
    <x v="13"/>
    <s v="MANTENIMIENTO Y REPARACION DE MAQUINARIA Y EQUIPOS"/>
    <x v="4"/>
    <x v="6"/>
    <x v="94"/>
    <d v="2024-09-25T00:00:00"/>
    <m/>
    <x v="96"/>
    <s v="SERVICIO"/>
    <x v="97"/>
    <n v="10000"/>
    <x v="0"/>
    <x v="0"/>
    <x v="0"/>
    <x v="1"/>
    <x v="0"/>
    <x v="0"/>
    <x v="2"/>
    <x v="37"/>
    <x v="38"/>
    <x v="1"/>
    <x v="0"/>
    <x v="6"/>
    <x v="30"/>
    <x v="25"/>
    <d v="2024-10-23T00:00:00"/>
    <x v="83"/>
    <x v="20"/>
    <x v="85"/>
    <x v="104"/>
    <x v="85"/>
    <n v="10000"/>
    <x v="104"/>
    <x v="0"/>
    <x v="47"/>
    <x v="1"/>
    <n v="30"/>
    <x v="1"/>
    <m/>
    <x v="37"/>
    <x v="0"/>
    <s v="COLQUIRI"/>
    <m/>
    <m/>
    <x v="97"/>
    <s v="ADQ. MANTTO 213/2024"/>
    <n v="24120"/>
    <x v="0"/>
    <x v="0"/>
    <x v="1"/>
    <n v="1"/>
    <x v="113"/>
    <n v="10000"/>
    <m/>
    <m/>
    <n v="1"/>
    <n v="10000"/>
    <n v="1436.7816091954023"/>
    <n v="1436.7816091954023"/>
    <n v="1250"/>
    <n v="0"/>
    <d v="2024-11-29T00:00:00"/>
    <s v="NOVIEMBRE"/>
    <x v="70"/>
    <n v="213"/>
    <x v="71"/>
    <x v="105"/>
    <x v="43"/>
    <n v="0"/>
    <n v="0"/>
    <n v="0"/>
    <n v="10000"/>
    <m/>
    <m/>
    <m/>
    <x v="0"/>
    <m/>
    <m/>
    <m/>
    <m/>
    <s v="L"/>
    <s v="NORMAL"/>
    <s v="OC"/>
    <m/>
    <s v="15-0517-00-570321-0-E"/>
    <m/>
    <n v="1754084"/>
    <m/>
    <m/>
  </r>
  <r>
    <x v="0"/>
    <x v="97"/>
    <x v="0"/>
    <s v="CONTRATO-LEGAL"/>
    <s v="OCTUBRE"/>
    <d v="2024-09-26T00:00:00"/>
    <s v="CO42-CRISTHIAN VILLEGAS"/>
    <x v="3"/>
    <s v="PRODUCTOS METÁLICOS"/>
    <x v="4"/>
    <x v="6"/>
    <x v="95"/>
    <d v="2024-09-26T00:00:00"/>
    <m/>
    <x v="97"/>
    <s v="BIEN"/>
    <x v="98"/>
    <n v="66164"/>
    <x v="0"/>
    <x v="0"/>
    <x v="0"/>
    <x v="0"/>
    <x v="0"/>
    <x v="0"/>
    <x v="0"/>
    <x v="37"/>
    <x v="38"/>
    <x v="1"/>
    <x v="0"/>
    <x v="6"/>
    <x v="30"/>
    <x v="25"/>
    <d v="2024-11-04T00:00:00"/>
    <x v="84"/>
    <x v="46"/>
    <x v="86"/>
    <x v="105"/>
    <x v="86"/>
    <n v="9363"/>
    <x v="105"/>
    <x v="51"/>
    <x v="26"/>
    <x v="1"/>
    <n v="30"/>
    <x v="12"/>
    <m/>
    <x v="37"/>
    <x v="67"/>
    <s v="COLQUIRI"/>
    <m/>
    <m/>
    <x v="98"/>
    <s v="ADQ. MANTTO 210/2024"/>
    <n v="34600"/>
    <x v="0"/>
    <x v="0"/>
    <x v="0"/>
    <n v="3"/>
    <x v="3"/>
    <n v="0"/>
    <m/>
    <m/>
    <n v="3"/>
    <n v="0"/>
    <n v="0"/>
    <n v="0"/>
    <n v="0"/>
    <n v="0"/>
    <d v="2024-12-25T00:00:00"/>
    <m/>
    <x v="3"/>
    <m/>
    <x v="3"/>
    <x v="3"/>
    <x v="3"/>
    <n v="-45651"/>
    <n v="0"/>
    <n v="0"/>
    <n v="0"/>
    <m/>
    <m/>
    <m/>
    <x v="0"/>
    <m/>
    <m/>
    <m/>
    <m/>
    <s v="L"/>
    <s v="NORMAL"/>
    <s v="CONTRATO"/>
    <m/>
    <s v="15-0517-00-570321-0-E"/>
    <m/>
    <n v="1754084"/>
    <m/>
    <m/>
  </r>
  <r>
    <x v="0"/>
    <x v="97"/>
    <x v="0"/>
    <s v="OC-COMPRADOR"/>
    <s v="OCTUBRE"/>
    <d v="2024-09-26T00:00:00"/>
    <s v="CO42-CRISTHIAN VILLEGAS"/>
    <x v="3"/>
    <s v="PRODUCTOS METÁLICOS"/>
    <x v="4"/>
    <x v="6"/>
    <x v="95"/>
    <d v="2024-09-26T00:00:00"/>
    <m/>
    <x v="97"/>
    <s v="BIEN"/>
    <x v="98"/>
    <n v="66164"/>
    <x v="0"/>
    <x v="0"/>
    <x v="0"/>
    <x v="0"/>
    <x v="0"/>
    <x v="0"/>
    <x v="0"/>
    <x v="37"/>
    <x v="38"/>
    <x v="1"/>
    <x v="0"/>
    <x v="6"/>
    <x v="30"/>
    <x v="25"/>
    <d v="2024-11-04T00:00:00"/>
    <x v="84"/>
    <x v="46"/>
    <x v="86"/>
    <x v="106"/>
    <x v="86"/>
    <n v="22183.5"/>
    <x v="106"/>
    <x v="0"/>
    <x v="78"/>
    <x v="1"/>
    <n v="30"/>
    <x v="2"/>
    <m/>
    <x v="37"/>
    <x v="3"/>
    <s v="COLQUIRI"/>
    <m/>
    <m/>
    <x v="98"/>
    <s v="ADQ. MANTTO 210/2024"/>
    <n v="34600"/>
    <x v="0"/>
    <x v="0"/>
    <x v="0"/>
    <n v="3"/>
    <x v="3"/>
    <n v="0"/>
    <m/>
    <m/>
    <n v="3"/>
    <n v="0"/>
    <n v="0"/>
    <n v="0"/>
    <n v="0"/>
    <n v="0"/>
    <d v="1900-01-14T00:00:00"/>
    <m/>
    <x v="3"/>
    <m/>
    <x v="3"/>
    <x v="3"/>
    <x v="3"/>
    <n v="-15"/>
    <n v="0"/>
    <n v="0"/>
    <n v="0"/>
    <m/>
    <m/>
    <m/>
    <x v="0"/>
    <m/>
    <m/>
    <m/>
    <m/>
    <s v="L"/>
    <s v="NORMAL"/>
    <s v="OC"/>
    <m/>
    <s v="15-0517-00-570321-0-E"/>
    <m/>
    <n v="1754084"/>
    <m/>
    <m/>
  </r>
  <r>
    <x v="0"/>
    <x v="98"/>
    <x v="0"/>
    <s v="PAGO"/>
    <s v="AGOSTO"/>
    <d v="2024-07-18T00:00:00"/>
    <s v="CO42-CRISTHIAN VILLEGAS"/>
    <x v="5"/>
    <s v="MATERIAL ELECTRICO"/>
    <x v="4"/>
    <x v="6"/>
    <x v="96"/>
    <d v="2024-07-31T00:00:00"/>
    <m/>
    <x v="98"/>
    <s v="BIEN"/>
    <x v="99"/>
    <n v="57952.82"/>
    <x v="0"/>
    <x v="13"/>
    <x v="11"/>
    <x v="11"/>
    <x v="3"/>
    <x v="0"/>
    <x v="0"/>
    <x v="40"/>
    <x v="41"/>
    <x v="1"/>
    <x v="0"/>
    <x v="7"/>
    <x v="22"/>
    <x v="19"/>
    <d v="2024-08-13T00:00:00"/>
    <x v="85"/>
    <x v="4"/>
    <x v="87"/>
    <x v="107"/>
    <x v="87"/>
    <n v="56253.72"/>
    <x v="107"/>
    <x v="0"/>
    <x v="15"/>
    <x v="9"/>
    <n v="30"/>
    <x v="1"/>
    <m/>
    <x v="63"/>
    <x v="68"/>
    <s v="COLQUIRI"/>
    <m/>
    <m/>
    <x v="99"/>
    <s v="ADQ/MANTTO.-204/2024"/>
    <n v="39700"/>
    <x v="0"/>
    <x v="1"/>
    <x v="15"/>
    <n v="1"/>
    <x v="114"/>
    <n v="57952.82"/>
    <m/>
    <m/>
    <n v="1"/>
    <n v="57952.82"/>
    <n v="8326.5545977011498"/>
    <n v="8326.5545977011498"/>
    <n v="7244.1025"/>
    <n v="0"/>
    <d v="2024-11-09T00:00:00"/>
    <s v="NOVIEMBRE"/>
    <x v="71"/>
    <n v="554"/>
    <x v="72"/>
    <x v="106"/>
    <x v="43"/>
    <n v="0"/>
    <n v="0"/>
    <n v="0"/>
    <n v="57952.82"/>
    <m/>
    <m/>
    <m/>
    <x v="0"/>
    <m/>
    <m/>
    <m/>
    <m/>
    <s v="L"/>
    <s v="NORMAL"/>
    <s v="OC"/>
    <m/>
    <s v="15-0517-00-568733-0-E"/>
    <m/>
    <n v="1748511"/>
    <m/>
    <m/>
  </r>
  <r>
    <x v="0"/>
    <x v="99"/>
    <x v="8"/>
    <s v="COTIZACION"/>
    <s v="JULIO"/>
    <d v="2024-07-11T00:00:00"/>
    <s v="CO42-CRISTHIAN VILLEGAS"/>
    <x v="5"/>
    <s v="MATERIAL ELECTRICO"/>
    <x v="4"/>
    <x v="6"/>
    <x v="97"/>
    <d v="2024-07-11T00:00:00"/>
    <m/>
    <x v="99"/>
    <s v="BIEN"/>
    <x v="100"/>
    <n v="81102.17"/>
    <x v="0"/>
    <x v="0"/>
    <x v="0"/>
    <x v="0"/>
    <x v="0"/>
    <x v="3"/>
    <x v="0"/>
    <x v="61"/>
    <x v="63"/>
    <x v="1"/>
    <x v="0"/>
    <x v="7"/>
    <x v="12"/>
    <x v="12"/>
    <m/>
    <x v="3"/>
    <x v="3"/>
    <x v="3"/>
    <x v="3"/>
    <x v="3"/>
    <m/>
    <x v="3"/>
    <x v="0"/>
    <x v="3"/>
    <x v="1"/>
    <n v="30"/>
    <x v="3"/>
    <m/>
    <x v="3"/>
    <x v="3"/>
    <s v="COLQUIRI"/>
    <m/>
    <m/>
    <x v="100"/>
    <s v="ADQ. MANTTO Y SERV. 67/2024"/>
    <n v="39700"/>
    <x v="0"/>
    <x v="1"/>
    <x v="0"/>
    <n v="1"/>
    <x v="3"/>
    <n v="0"/>
    <m/>
    <m/>
    <n v="1"/>
    <n v="0"/>
    <n v="0"/>
    <n v="0"/>
    <n v="0"/>
    <n v="0"/>
    <d v="2015-08-31T00:00:00"/>
    <m/>
    <x v="3"/>
    <m/>
    <x v="3"/>
    <x v="3"/>
    <x v="3"/>
    <n v="-42247"/>
    <n v="0"/>
    <n v="0"/>
    <n v="0"/>
    <m/>
    <m/>
    <m/>
    <x v="0"/>
    <m/>
    <m/>
    <m/>
    <m/>
    <s v="L"/>
    <s v="NORMAL"/>
    <s v="OC"/>
    <n v="308649"/>
    <n v="1933956"/>
    <n v="2058865"/>
    <s v="15-0517-00-622716-0-E"/>
    <m/>
    <s v="AMPLIACION 31/08/2015 GG-049-A/2015"/>
  </r>
  <r>
    <x v="0"/>
    <x v="100"/>
    <x v="0"/>
    <s v="PAGO"/>
    <s v="SEPTIEMBRE"/>
    <d v="2024-09-06T00:00:00"/>
    <s v="CO42-CRISTHIAN VILLEGAS"/>
    <x v="5"/>
    <s v="MATERIAL ELECTRICO"/>
    <x v="4"/>
    <x v="6"/>
    <x v="98"/>
    <m/>
    <m/>
    <x v="100"/>
    <s v="BIEN"/>
    <x v="101"/>
    <n v="113900"/>
    <x v="0"/>
    <x v="0"/>
    <x v="12"/>
    <x v="0"/>
    <x v="0"/>
    <x v="0"/>
    <x v="0"/>
    <x v="32"/>
    <x v="33"/>
    <x v="1"/>
    <x v="0"/>
    <x v="7"/>
    <x v="28"/>
    <x v="17"/>
    <d v="2024-10-10T00:00:00"/>
    <x v="86"/>
    <x v="47"/>
    <x v="88"/>
    <x v="108"/>
    <x v="88"/>
    <n v="61400"/>
    <x v="108"/>
    <x v="52"/>
    <x v="79"/>
    <x v="1"/>
    <n v="30"/>
    <x v="13"/>
    <m/>
    <x v="64"/>
    <x v="69"/>
    <s v="COLQUIRI"/>
    <m/>
    <m/>
    <x v="101"/>
    <s v="ADQ.MANTTO Y SERV.111/2024"/>
    <n v="39700"/>
    <x v="0"/>
    <x v="0"/>
    <x v="0"/>
    <n v="1"/>
    <x v="115"/>
    <n v="61400"/>
    <m/>
    <m/>
    <n v="1"/>
    <n v="61400"/>
    <n v="8821.8390804597693"/>
    <n v="8821.8390804597693"/>
    <n v="7674.9999999999991"/>
    <n v="0"/>
    <d v="2024-11-12T00:00:00"/>
    <s v="NOVIEMBRE"/>
    <x v="72"/>
    <n v="546"/>
    <x v="73"/>
    <x v="107"/>
    <x v="18"/>
    <n v="0"/>
    <n v="0"/>
    <n v="0"/>
    <n v="61400"/>
    <m/>
    <m/>
    <m/>
    <x v="0"/>
    <m/>
    <m/>
    <m/>
    <m/>
    <s v="L"/>
    <s v="NORMAL"/>
    <s v="CONTRATO"/>
    <n v="323867"/>
    <n v="1933924"/>
    <n v="2058577"/>
    <s v="15-0517-00-622709-0-E"/>
    <m/>
    <s v="GARANTIA CUMPLIMIENTO DE CONTRATO"/>
  </r>
  <r>
    <x v="0"/>
    <x v="100"/>
    <x v="0"/>
    <s v="PAGO"/>
    <s v="SEPTIEMBRE"/>
    <d v="2024-09-06T00:00:00"/>
    <s v="CO42-CRISTHIAN VILLEGAS"/>
    <x v="5"/>
    <s v="MATERIAL ELECTRICO"/>
    <x v="4"/>
    <x v="6"/>
    <x v="98"/>
    <m/>
    <m/>
    <x v="100"/>
    <s v="BIEN"/>
    <x v="101"/>
    <n v="113900"/>
    <x v="0"/>
    <x v="0"/>
    <x v="12"/>
    <x v="0"/>
    <x v="0"/>
    <x v="0"/>
    <x v="0"/>
    <x v="32"/>
    <x v="33"/>
    <x v="1"/>
    <x v="0"/>
    <x v="7"/>
    <x v="28"/>
    <x v="17"/>
    <d v="2024-10-10T00:00:00"/>
    <x v="86"/>
    <x v="47"/>
    <x v="88"/>
    <x v="109"/>
    <x v="88"/>
    <n v="11440"/>
    <x v="109"/>
    <x v="53"/>
    <x v="80"/>
    <x v="1"/>
    <n v="30"/>
    <x v="12"/>
    <m/>
    <x v="64"/>
    <x v="69"/>
    <s v="COLQUIRI"/>
    <m/>
    <m/>
    <x v="101"/>
    <s v="ADQ.MANTTO Y SERV.111/2024"/>
    <n v="39700"/>
    <x v="0"/>
    <x v="0"/>
    <x v="0"/>
    <n v="1"/>
    <x v="116"/>
    <n v="11440"/>
    <m/>
    <m/>
    <n v="1"/>
    <n v="11440"/>
    <n v="1643.6781609195402"/>
    <n v="1643.6781609195402"/>
    <n v="1430"/>
    <n v="0"/>
    <d v="2024-11-22T00:00:00"/>
    <s v="NOVIEMBRE"/>
    <x v="73"/>
    <n v="572"/>
    <x v="7"/>
    <x v="108"/>
    <x v="18"/>
    <n v="0"/>
    <n v="0"/>
    <n v="0"/>
    <n v="11440"/>
    <m/>
    <m/>
    <m/>
    <x v="0"/>
    <m/>
    <m/>
    <m/>
    <m/>
    <s v="L"/>
    <s v="NORMAL"/>
    <s v="CONTRATO"/>
    <n v="323867"/>
    <n v="1933924"/>
    <n v="2058577"/>
    <s v="15-0517-00-622709-0-E"/>
    <m/>
    <s v="GARANTIA CUMPLIMIENTO DE CONTRATO"/>
  </r>
  <r>
    <x v="0"/>
    <x v="101"/>
    <x v="0"/>
    <s v="PAGO"/>
    <s v="SEPTIEMBRE"/>
    <d v="2024-09-20T00:00:00"/>
    <s v="CO42-CRISTHIAN VILLEGAS"/>
    <x v="3"/>
    <s v="PRODUCTOS METÁLICOS"/>
    <x v="7"/>
    <x v="8"/>
    <x v="99"/>
    <d v="2024-09-20T00:00:00"/>
    <m/>
    <x v="101"/>
    <s v="BIEN"/>
    <x v="102"/>
    <n v="80480"/>
    <x v="0"/>
    <x v="0"/>
    <x v="0"/>
    <x v="2"/>
    <x v="0"/>
    <x v="0"/>
    <x v="2"/>
    <x v="60"/>
    <x v="62"/>
    <x v="1"/>
    <x v="0"/>
    <x v="10"/>
    <x v="17"/>
    <x v="15"/>
    <d v="2024-10-14T00:00:00"/>
    <x v="87"/>
    <x v="0"/>
    <x v="89"/>
    <x v="110"/>
    <x v="89"/>
    <n v="80480"/>
    <x v="110"/>
    <x v="54"/>
    <x v="26"/>
    <x v="14"/>
    <n v="30"/>
    <x v="12"/>
    <m/>
    <x v="15"/>
    <x v="66"/>
    <s v="COLQUIRI"/>
    <m/>
    <m/>
    <x v="102"/>
    <s v="ADQ/MINA-036-1/2024"/>
    <n v="34600"/>
    <x v="0"/>
    <x v="0"/>
    <x v="0"/>
    <n v="1"/>
    <x v="117"/>
    <n v="80480"/>
    <m/>
    <m/>
    <n v="1"/>
    <n v="80480"/>
    <n v="11563.218390804597"/>
    <n v="11563.218390804597"/>
    <n v="10060"/>
    <n v="0"/>
    <d v="2024-12-13T00:00:00"/>
    <s v="NOVIEMBRE"/>
    <x v="0"/>
    <n v="603"/>
    <x v="25"/>
    <x v="109"/>
    <x v="0"/>
    <n v="0"/>
    <n v="0"/>
    <n v="0"/>
    <n v="80480"/>
    <m/>
    <m/>
    <m/>
    <x v="0"/>
    <m/>
    <m/>
    <m/>
    <m/>
    <s v="L"/>
    <s v="NORMAL"/>
    <s v="CONTRATO"/>
    <n v="323867"/>
    <n v="1933924"/>
    <n v="2058577"/>
    <s v="15-0517-00-622709-0-E"/>
    <m/>
    <m/>
  </r>
  <r>
    <x v="0"/>
    <x v="102"/>
    <x v="0"/>
    <s v="PAGO"/>
    <s v="AGOSTO"/>
    <d v="2024-08-09T00:00:00"/>
    <s v="CO42-CRISTHIAN VILLEGAS"/>
    <x v="5"/>
    <s v="MATERIAL ELECTRICO"/>
    <x v="4"/>
    <x v="6"/>
    <x v="100"/>
    <d v="2024-08-09T00:00:00"/>
    <m/>
    <x v="102"/>
    <s v="BIEN"/>
    <x v="103"/>
    <n v="35795.5"/>
    <x v="0"/>
    <x v="0"/>
    <x v="0"/>
    <x v="0"/>
    <x v="0"/>
    <x v="0"/>
    <x v="4"/>
    <x v="16"/>
    <x v="16"/>
    <x v="1"/>
    <x v="0"/>
    <x v="7"/>
    <x v="24"/>
    <x v="21"/>
    <d v="2024-08-28T00:00:00"/>
    <x v="88"/>
    <x v="33"/>
    <x v="90"/>
    <x v="111"/>
    <x v="90"/>
    <n v="5213.8999999999996"/>
    <x v="111"/>
    <x v="0"/>
    <x v="66"/>
    <x v="15"/>
    <n v="30"/>
    <x v="2"/>
    <m/>
    <x v="65"/>
    <x v="70"/>
    <s v="COLQUIRI"/>
    <m/>
    <m/>
    <x v="103"/>
    <s v="ADQ. MANTTO Y SERV. 77/2024"/>
    <n v="39700"/>
    <x v="0"/>
    <x v="0"/>
    <x v="0"/>
    <n v="1"/>
    <x v="118"/>
    <n v="5213.8999999999996"/>
    <m/>
    <m/>
    <n v="1"/>
    <n v="5213.8999999999996"/>
    <n v="749.1235632183907"/>
    <n v="749.1235632183907"/>
    <n v="651.73749999999995"/>
    <n v="0"/>
    <d v="2024-10-12T00:00:00"/>
    <s v="OCTUBRE"/>
    <x v="46"/>
    <n v="488"/>
    <x v="74"/>
    <x v="110"/>
    <x v="26"/>
    <n v="0"/>
    <n v="0"/>
    <n v="0"/>
    <n v="5213.8999999999996"/>
    <m/>
    <m/>
    <m/>
    <x v="0"/>
    <m/>
    <m/>
    <m/>
    <m/>
    <s v="I"/>
    <s v="NORMAL"/>
    <s v="OC"/>
    <m/>
    <m/>
    <m/>
    <s v="15-0517-00--0-E"/>
    <m/>
    <m/>
  </r>
  <r>
    <x v="0"/>
    <x v="102"/>
    <x v="0"/>
    <s v="PAGO"/>
    <s v="AGOSTO"/>
    <d v="2024-08-09T00:00:00"/>
    <s v="CO42-CRISTHIAN VILLEGAS"/>
    <x v="5"/>
    <s v="MATERIAL ELECTRICO"/>
    <x v="4"/>
    <x v="6"/>
    <x v="100"/>
    <d v="2024-08-09T00:00:00"/>
    <m/>
    <x v="102"/>
    <s v="BIEN"/>
    <x v="103"/>
    <n v="35795.5"/>
    <x v="0"/>
    <x v="0"/>
    <x v="0"/>
    <x v="0"/>
    <x v="0"/>
    <x v="0"/>
    <x v="4"/>
    <x v="16"/>
    <x v="16"/>
    <x v="1"/>
    <x v="0"/>
    <x v="7"/>
    <x v="24"/>
    <x v="21"/>
    <d v="2024-08-28T00:00:00"/>
    <x v="88"/>
    <x v="33"/>
    <x v="90"/>
    <x v="112"/>
    <x v="90"/>
    <n v="28876.54"/>
    <x v="112"/>
    <x v="55"/>
    <x v="15"/>
    <x v="1"/>
    <n v="30"/>
    <x v="26"/>
    <m/>
    <x v="65"/>
    <x v="39"/>
    <s v="COLQUIRI"/>
    <m/>
    <m/>
    <x v="103"/>
    <s v="ADQ. MANTTO Y SERV. 77/2024"/>
    <n v="39700"/>
    <x v="0"/>
    <x v="0"/>
    <x v="0"/>
    <n v="1"/>
    <x v="119"/>
    <n v="28876.54"/>
    <m/>
    <m/>
    <n v="1"/>
    <n v="28876.54"/>
    <n v="4148.9281609195405"/>
    <n v="4148.9281609195405"/>
    <n v="3609.5675000000001"/>
    <n v="0"/>
    <d v="2024-10-15T00:00:00"/>
    <s v="OCTUBRE"/>
    <x v="42"/>
    <n v="492"/>
    <x v="75"/>
    <x v="111"/>
    <x v="26"/>
    <n v="0"/>
    <n v="0"/>
    <n v="0"/>
    <n v="28876.54"/>
    <m/>
    <m/>
    <m/>
    <x v="0"/>
    <m/>
    <m/>
    <m/>
    <m/>
    <s v="I"/>
    <s v="NORMAL"/>
    <s v="CONTRATO"/>
    <m/>
    <m/>
    <m/>
    <s v="15-0517-00--0-E"/>
    <m/>
    <m/>
  </r>
  <r>
    <x v="0"/>
    <x v="103"/>
    <x v="0"/>
    <s v="PAGO"/>
    <s v="AGOSTO"/>
    <d v="2024-08-14T00:00:00"/>
    <s v="CO42-CRISTHIAN VILLEGAS"/>
    <x v="7"/>
    <s v="HERRAMIENTAS MENORES"/>
    <x v="3"/>
    <x v="4"/>
    <x v="101"/>
    <d v="2024-08-14T00:00:00"/>
    <m/>
    <x v="103"/>
    <s v="BIEN"/>
    <x v="104"/>
    <n v="52660"/>
    <x v="0"/>
    <x v="0"/>
    <x v="0"/>
    <x v="0"/>
    <x v="0"/>
    <x v="0"/>
    <x v="2"/>
    <x v="62"/>
    <x v="64"/>
    <x v="1"/>
    <x v="0"/>
    <x v="4"/>
    <x v="15"/>
    <x v="6"/>
    <d v="2024-10-16T00:00:00"/>
    <x v="89"/>
    <x v="34"/>
    <x v="91"/>
    <x v="111"/>
    <x v="91"/>
    <n v="52660"/>
    <x v="111"/>
    <x v="0"/>
    <x v="44"/>
    <x v="16"/>
    <n v="30"/>
    <x v="0"/>
    <m/>
    <x v="55"/>
    <x v="40"/>
    <s v="COLQUIRI"/>
    <m/>
    <m/>
    <x v="104"/>
    <s v="EMC-PCPL-087/2024"/>
    <n v="34800"/>
    <x v="0"/>
    <x v="0"/>
    <x v="0"/>
    <n v="1"/>
    <x v="120"/>
    <n v="52660"/>
    <m/>
    <m/>
    <n v="1"/>
    <n v="52660"/>
    <n v="7566.0919540229888"/>
    <n v="7566.0919540229888"/>
    <n v="6582.5"/>
    <n v="0"/>
    <d v="2024-11-25T00:00:00"/>
    <s v="NOVIEMBRE"/>
    <x v="38"/>
    <n v="609"/>
    <x v="76"/>
    <x v="112"/>
    <x v="44"/>
    <n v="0"/>
    <n v="0"/>
    <n v="0"/>
    <n v="52660"/>
    <m/>
    <m/>
    <m/>
    <x v="0"/>
    <m/>
    <m/>
    <m/>
    <s v="GASTO"/>
    <s v="L"/>
    <s v="NORMAL"/>
    <s v="OC"/>
    <s v="-"/>
    <s v="-"/>
    <m/>
    <s v="-"/>
    <m/>
    <n v="0"/>
  </r>
  <r>
    <x v="0"/>
    <x v="104"/>
    <x v="0"/>
    <s v="COTIZACION"/>
    <s v="OCTUBRE"/>
    <d v="2024-09-30T00:00:00"/>
    <s v="CO42-CRISTHIAN VILLEGAS"/>
    <x v="22"/>
    <s v="OTROS MATERIALES Y SUMINISTROS"/>
    <x v="6"/>
    <x v="7"/>
    <x v="102"/>
    <d v="2024-09-30T00:00:00"/>
    <m/>
    <x v="104"/>
    <s v="BIEN"/>
    <x v="105"/>
    <n v="71370"/>
    <x v="0"/>
    <x v="0"/>
    <x v="0"/>
    <x v="0"/>
    <x v="0"/>
    <x v="0"/>
    <x v="0"/>
    <x v="22"/>
    <x v="22"/>
    <x v="1"/>
    <x v="0"/>
    <x v="9"/>
    <x v="14"/>
    <x v="13"/>
    <m/>
    <x v="3"/>
    <x v="3"/>
    <x v="3"/>
    <x v="3"/>
    <x v="3"/>
    <m/>
    <x v="3"/>
    <x v="0"/>
    <x v="3"/>
    <x v="1"/>
    <n v="30"/>
    <x v="3"/>
    <m/>
    <x v="3"/>
    <x v="3"/>
    <s v="COLQUIRI"/>
    <m/>
    <m/>
    <x v="105"/>
    <s v="ADQ/SIMA-098/2024"/>
    <n v="39990"/>
    <x v="0"/>
    <x v="0"/>
    <x v="0"/>
    <n v="10"/>
    <x v="3"/>
    <n v="0"/>
    <m/>
    <m/>
    <n v="10"/>
    <n v="0"/>
    <n v="0"/>
    <n v="0"/>
    <n v="0"/>
    <n v="0"/>
    <d v="1899-12-30T00:00:00"/>
    <m/>
    <x v="3"/>
    <m/>
    <x v="3"/>
    <x v="3"/>
    <x v="3"/>
    <n v="0"/>
    <n v="0"/>
    <n v="0"/>
    <n v="0"/>
    <m/>
    <m/>
    <m/>
    <x v="0"/>
    <m/>
    <m/>
    <m/>
    <m/>
    <s v="L"/>
    <s v="NORMAL"/>
    <s v="OC"/>
    <m/>
    <s v="15-0517-00-570146-0-E"/>
    <m/>
    <n v="1772176"/>
    <m/>
    <n v="0"/>
  </r>
  <r>
    <x v="0"/>
    <x v="105"/>
    <x v="0"/>
    <s v="OC-COMPRADOR"/>
    <s v="OCTUBRE"/>
    <d v="2024-09-30T00:00:00"/>
    <s v="CO42-CRISTHIAN VILLEGAS"/>
    <x v="7"/>
    <s v="HERRAMIENTAS MENORES"/>
    <x v="1"/>
    <x v="1"/>
    <x v="73"/>
    <d v="2024-09-30T00:00:00"/>
    <m/>
    <x v="105"/>
    <s v="BIEN"/>
    <x v="106"/>
    <n v="184148.6"/>
    <x v="0"/>
    <x v="0"/>
    <x v="0"/>
    <x v="0"/>
    <x v="0"/>
    <x v="0"/>
    <x v="0"/>
    <x v="42"/>
    <x v="43"/>
    <x v="1"/>
    <x v="0"/>
    <x v="1"/>
    <x v="8"/>
    <x v="1"/>
    <d v="2024-10-11T00:00:00"/>
    <x v="64"/>
    <x v="2"/>
    <x v="92"/>
    <x v="113"/>
    <x v="92"/>
    <n v="1871"/>
    <x v="113"/>
    <x v="56"/>
    <x v="15"/>
    <x v="1"/>
    <n v="30"/>
    <x v="12"/>
    <m/>
    <x v="41"/>
    <x v="3"/>
    <s v="COLQUIRI"/>
    <m/>
    <m/>
    <x v="106"/>
    <s v="CMB/EMC/O.CIV-ADQ/053/2024"/>
    <n v="34800"/>
    <x v="0"/>
    <x v="0"/>
    <x v="0"/>
    <n v="1"/>
    <x v="121"/>
    <n v="1871"/>
    <m/>
    <m/>
    <n v="1"/>
    <n v="1871"/>
    <n v="268.82183908045977"/>
    <n v="268.82183908045977"/>
    <n v="233.875"/>
    <n v="0"/>
    <d v="1900-01-29T00:00:00"/>
    <m/>
    <x v="3"/>
    <m/>
    <x v="3"/>
    <x v="3"/>
    <x v="3"/>
    <n v="-30"/>
    <n v="-280.65000000000003"/>
    <n v="130.97"/>
    <n v="2020.68"/>
    <m/>
    <m/>
    <m/>
    <x v="0"/>
    <m/>
    <m/>
    <m/>
    <m/>
    <s v="L"/>
    <s v="NORMAL"/>
    <s v="CONTRATO"/>
    <m/>
    <m/>
    <m/>
    <s v="15-0517-00--0-E"/>
    <m/>
    <m/>
  </r>
  <r>
    <x v="0"/>
    <x v="105"/>
    <x v="0"/>
    <s v="OC-COMPRADOR"/>
    <s v="OCTUBRE"/>
    <d v="2024-09-30T00:00:00"/>
    <s v="CO42-CRISTHIAN VILLEGAS"/>
    <x v="7"/>
    <s v="HERRAMIENTAS MENORES"/>
    <x v="1"/>
    <x v="1"/>
    <x v="73"/>
    <d v="2024-09-30T00:00:00"/>
    <m/>
    <x v="105"/>
    <s v="BIEN"/>
    <x v="106"/>
    <n v="184148.6"/>
    <x v="0"/>
    <x v="0"/>
    <x v="0"/>
    <x v="0"/>
    <x v="0"/>
    <x v="0"/>
    <x v="0"/>
    <x v="42"/>
    <x v="43"/>
    <x v="1"/>
    <x v="0"/>
    <x v="1"/>
    <x v="8"/>
    <x v="1"/>
    <d v="2024-10-11T00:00:00"/>
    <x v="64"/>
    <x v="2"/>
    <x v="92"/>
    <x v="114"/>
    <x v="92"/>
    <n v="73210"/>
    <x v="114"/>
    <x v="0"/>
    <x v="25"/>
    <x v="1"/>
    <n v="30"/>
    <x v="1"/>
    <m/>
    <x v="41"/>
    <x v="3"/>
    <s v="COLQUIRI"/>
    <m/>
    <m/>
    <x v="106"/>
    <s v="CMB/EMC/O.CIV-ADQ/053/2024"/>
    <n v="34800"/>
    <x v="0"/>
    <x v="0"/>
    <x v="0"/>
    <n v="1"/>
    <x v="122"/>
    <n v="73210"/>
    <m/>
    <m/>
    <n v="1"/>
    <n v="73210"/>
    <n v="10518.67816091954"/>
    <n v="10518.67816091954"/>
    <n v="9151.25"/>
    <n v="0"/>
    <d v="1900-01-09T00:00:00"/>
    <m/>
    <x v="3"/>
    <m/>
    <x v="3"/>
    <x v="3"/>
    <x v="3"/>
    <n v="-10"/>
    <n v="-3660.5"/>
    <n v="5124.7000000000007"/>
    <n v="71745.8"/>
    <m/>
    <m/>
    <m/>
    <x v="0"/>
    <m/>
    <m/>
    <m/>
    <m/>
    <s v="L"/>
    <s v="NORMAL"/>
    <s v="OC"/>
    <m/>
    <m/>
    <m/>
    <s v="15-0517-00--0-E"/>
    <m/>
    <m/>
  </r>
  <r>
    <x v="0"/>
    <x v="106"/>
    <x v="0"/>
    <s v="CONTRATO "/>
    <s v="AGOSTO"/>
    <d v="2024-08-05T00:00:00"/>
    <s v="CO42-CRISTHIAN VILLEGAS"/>
    <x v="1"/>
    <s v="PRODUCTOS QUIMICOS"/>
    <x v="6"/>
    <x v="7"/>
    <x v="103"/>
    <d v="2024-08-05T00:00:00"/>
    <m/>
    <x v="106"/>
    <s v="BIEN"/>
    <x v="107"/>
    <n v="21469.77"/>
    <x v="0"/>
    <x v="0"/>
    <x v="0"/>
    <x v="12"/>
    <x v="0"/>
    <x v="0"/>
    <x v="2"/>
    <x v="16"/>
    <x v="16"/>
    <x v="1"/>
    <x v="0"/>
    <x v="9"/>
    <x v="16"/>
    <x v="14"/>
    <d v="2024-10-09T00:00:00"/>
    <x v="90"/>
    <x v="0"/>
    <x v="93"/>
    <x v="115"/>
    <x v="93"/>
    <n v="21469.77"/>
    <x v="115"/>
    <x v="0"/>
    <x v="22"/>
    <x v="10"/>
    <n v="30"/>
    <x v="2"/>
    <m/>
    <x v="39"/>
    <x v="0"/>
    <s v="COLQUIRI"/>
    <m/>
    <m/>
    <x v="107"/>
    <s v="ADQ/SIMA-074/2024"/>
    <n v="34200"/>
    <x v="0"/>
    <x v="0"/>
    <x v="16"/>
    <n v="1"/>
    <x v="123"/>
    <n v="21469.77"/>
    <m/>
    <m/>
    <n v="1"/>
    <n v="21469.77"/>
    <n v="3084.7370689655172"/>
    <n v="3084.7370689655172"/>
    <n v="2683.7212500000001"/>
    <n v="0"/>
    <d v="2024-12-04T00:00:00"/>
    <s v="NOVIEMBRE"/>
    <x v="0"/>
    <n v="618"/>
    <x v="77"/>
    <x v="113"/>
    <x v="16"/>
    <n v="0"/>
    <n v="0"/>
    <n v="0"/>
    <n v="21469.77"/>
    <m/>
    <m/>
    <m/>
    <x v="0"/>
    <m/>
    <m/>
    <m/>
    <m/>
    <s v="L"/>
    <s v="NORMAL"/>
    <s v="OC"/>
    <m/>
    <s v="15-0517-00-572508-0-E "/>
    <m/>
    <n v="1762520"/>
    <m/>
    <m/>
  </r>
  <r>
    <x v="0"/>
    <x v="107"/>
    <x v="0"/>
    <s v="COTIZACION"/>
    <s v="OCTUBRE"/>
    <d v="2024-09-30T00:00:00"/>
    <s v="CO42-CRISTHIAN VILLEGAS"/>
    <x v="2"/>
    <s v="PRENDAS DE VESTIR"/>
    <x v="6"/>
    <x v="7"/>
    <x v="104"/>
    <d v="2024-10-01T00:00:00"/>
    <m/>
    <x v="107"/>
    <s v="BIEN"/>
    <x v="108"/>
    <n v="5760"/>
    <x v="0"/>
    <x v="0"/>
    <x v="0"/>
    <x v="0"/>
    <x v="0"/>
    <x v="0"/>
    <x v="5"/>
    <x v="22"/>
    <x v="22"/>
    <x v="1"/>
    <x v="0"/>
    <x v="9"/>
    <x v="14"/>
    <x v="13"/>
    <m/>
    <x v="3"/>
    <x v="3"/>
    <x v="3"/>
    <x v="3"/>
    <x v="3"/>
    <m/>
    <x v="3"/>
    <x v="0"/>
    <x v="3"/>
    <x v="1"/>
    <n v="30"/>
    <x v="3"/>
    <m/>
    <x v="3"/>
    <x v="3"/>
    <s v="COLQUIRI"/>
    <m/>
    <m/>
    <x v="108"/>
    <s v="ADQ/SIMA-101/2024"/>
    <n v="33300"/>
    <x v="0"/>
    <x v="0"/>
    <x v="0"/>
    <n v="1"/>
    <x v="3"/>
    <n v="0"/>
    <m/>
    <m/>
    <n v="29"/>
    <n v="0"/>
    <n v="0"/>
    <n v="0"/>
    <n v="0"/>
    <n v="-28"/>
    <d v="1899-12-30T00:00:00"/>
    <m/>
    <x v="3"/>
    <m/>
    <x v="3"/>
    <x v="3"/>
    <x v="3"/>
    <n v="0"/>
    <n v="0"/>
    <n v="0"/>
    <n v="0"/>
    <m/>
    <m/>
    <m/>
    <x v="0"/>
    <m/>
    <m/>
    <m/>
    <m/>
    <s v="L"/>
    <s v="NORMAL"/>
    <s v="OC"/>
    <n v="111"/>
    <s v="15-0517-00-570319-0-E"/>
    <m/>
    <n v="1754080"/>
    <m/>
    <n v="28000.66"/>
  </r>
  <r>
    <x v="0"/>
    <x v="108"/>
    <x v="0"/>
    <s v="CONTRATO "/>
    <s v="SEPTIEMBRE"/>
    <s v="25/09/024"/>
    <s v="CO42-CRISTHIAN VILLEGAS"/>
    <x v="15"/>
    <s v="OTRAS MAQUINARIAS Y EQUIPO"/>
    <x v="4"/>
    <x v="6"/>
    <x v="105"/>
    <d v="2024-09-26T00:00:00"/>
    <m/>
    <x v="108"/>
    <s v="BIEN"/>
    <x v="109"/>
    <n v="222770.02"/>
    <x v="0"/>
    <x v="0"/>
    <x v="0"/>
    <x v="3"/>
    <x v="0"/>
    <x v="0"/>
    <x v="0"/>
    <x v="35"/>
    <x v="36"/>
    <x v="1"/>
    <x v="0"/>
    <x v="7"/>
    <x v="28"/>
    <x v="17"/>
    <d v="2024-10-21T00:00:00"/>
    <x v="91"/>
    <x v="20"/>
    <x v="94"/>
    <x v="116"/>
    <x v="94"/>
    <n v="126610"/>
    <x v="116"/>
    <x v="57"/>
    <x v="54"/>
    <x v="1"/>
    <n v="30"/>
    <x v="12"/>
    <m/>
    <x v="36"/>
    <x v="3"/>
    <s v="COLQUIRI"/>
    <m/>
    <m/>
    <x v="109"/>
    <s v="ADQ.MANTTO Y SERV. 104/2024"/>
    <n v="43700"/>
    <x v="0"/>
    <x v="0"/>
    <x v="3"/>
    <n v="1"/>
    <x v="3"/>
    <n v="0"/>
    <m/>
    <m/>
    <n v="4"/>
    <n v="0"/>
    <n v="0"/>
    <n v="0"/>
    <n v="0"/>
    <n v="-3"/>
    <d v="1900-01-29T00:00:00"/>
    <m/>
    <x v="3"/>
    <m/>
    <x v="3"/>
    <x v="3"/>
    <x v="3"/>
    <n v="-30"/>
    <n v="0"/>
    <n v="0"/>
    <n v="0"/>
    <m/>
    <m/>
    <m/>
    <x v="0"/>
    <m/>
    <m/>
    <m/>
    <m/>
    <s v="L"/>
    <s v="NORMAL"/>
    <s v="CONTRATO"/>
    <m/>
    <m/>
    <m/>
    <s v="15-0517-00--0-E"/>
    <m/>
    <m/>
  </r>
  <r>
    <x v="0"/>
    <x v="109"/>
    <x v="0"/>
    <s v="PAGO"/>
    <s v="SEPTIEMBRE"/>
    <d v="2024-09-04T00:00:00"/>
    <s v="CO42-CRISTHIAN VILLEGAS"/>
    <x v="6"/>
    <s v="OTROS REPUESTOS Y ACCESORIOS"/>
    <x v="4"/>
    <x v="6"/>
    <x v="106"/>
    <d v="2024-09-04T00:00:00"/>
    <m/>
    <x v="109"/>
    <s v="BIEN"/>
    <x v="110"/>
    <n v="54242.81"/>
    <x v="0"/>
    <x v="0"/>
    <x v="0"/>
    <x v="0"/>
    <x v="0"/>
    <x v="3"/>
    <x v="0"/>
    <x v="49"/>
    <x v="50"/>
    <x v="1"/>
    <x v="0"/>
    <x v="7"/>
    <x v="22"/>
    <x v="19"/>
    <d v="2024-10-08T00:00:00"/>
    <x v="92"/>
    <x v="25"/>
    <x v="95"/>
    <x v="117"/>
    <x v="95"/>
    <n v="53636"/>
    <x v="117"/>
    <x v="58"/>
    <x v="81"/>
    <x v="1"/>
    <n v="30"/>
    <x v="12"/>
    <m/>
    <x v="66"/>
    <x v="15"/>
    <s v="COLQUIRI"/>
    <m/>
    <m/>
    <x v="110"/>
    <s v="ADQ. MANTTO 209/2024"/>
    <n v="39800"/>
    <x v="0"/>
    <x v="0"/>
    <x v="0"/>
    <n v="1"/>
    <x v="124"/>
    <n v="53636"/>
    <m/>
    <m/>
    <n v="1"/>
    <n v="53636"/>
    <n v="7706.3218390804595"/>
    <n v="7706.3218390804595"/>
    <n v="6704.5"/>
    <n v="0"/>
    <d v="2024-11-24T00:00:00"/>
    <s v="NOVIEMBRE"/>
    <x v="38"/>
    <s v="615-619"/>
    <x v="78"/>
    <x v="114"/>
    <x v="0"/>
    <n v="0"/>
    <n v="0"/>
    <n v="0"/>
    <n v="53636"/>
    <m/>
    <m/>
    <m/>
    <x v="0"/>
    <m/>
    <m/>
    <m/>
    <m/>
    <s v="L"/>
    <s v="NORMAL"/>
    <s v="CONTRATO"/>
    <m/>
    <m/>
    <m/>
    <s v="15-0517-00--0-E"/>
    <m/>
    <m/>
  </r>
  <r>
    <x v="0"/>
    <x v="110"/>
    <x v="0"/>
    <s v="PAGO"/>
    <s v="JULIO"/>
    <d v="2024-07-11T00:00:00"/>
    <s v="CO42-CRISTHIAN VILLEGAS"/>
    <x v="6"/>
    <s v="OTROS REPUESTOS Y ACCESORIOS"/>
    <x v="4"/>
    <x v="6"/>
    <x v="48"/>
    <d v="2024-07-11T00:00:00"/>
    <m/>
    <x v="110"/>
    <s v="BIEN"/>
    <x v="111"/>
    <n v="379603.13"/>
    <x v="0"/>
    <x v="0"/>
    <x v="0"/>
    <x v="0"/>
    <x v="0"/>
    <x v="3"/>
    <x v="0"/>
    <x v="61"/>
    <x v="63"/>
    <x v="1"/>
    <x v="0"/>
    <x v="7"/>
    <x v="13"/>
    <x v="26"/>
    <d v="2024-09-03T00:00:00"/>
    <x v="93"/>
    <x v="48"/>
    <x v="96"/>
    <x v="118"/>
    <x v="96"/>
    <s v="328,923,85"/>
    <x v="118"/>
    <x v="59"/>
    <x v="82"/>
    <x v="1"/>
    <n v="30"/>
    <x v="11"/>
    <m/>
    <x v="67"/>
    <x v="13"/>
    <s v="COLQUIRI"/>
    <m/>
    <m/>
    <x v="111"/>
    <s v="ADQ. MANTTO Y SERV. 68/2024"/>
    <n v="39800"/>
    <x v="0"/>
    <x v="1"/>
    <x v="0"/>
    <n v="1"/>
    <x v="125"/>
    <n v="328923.84999999998"/>
    <m/>
    <m/>
    <n v="1"/>
    <n v="328923.84999999998"/>
    <n v="47259.173850574713"/>
    <n v="47259.173850574713"/>
    <n v="41115.481249999997"/>
    <n v="0"/>
    <d v="2024-12-02T00:00:00"/>
    <s v="OCTUBRE"/>
    <x v="5"/>
    <n v="523"/>
    <x v="79"/>
    <x v="115"/>
    <x v="18"/>
    <n v="0"/>
    <n v="0"/>
    <n v="0"/>
    <n v="328923.84999999998"/>
    <m/>
    <m/>
    <m/>
    <x v="0"/>
    <m/>
    <m/>
    <m/>
    <m/>
    <s v="L"/>
    <s v="NORMAL"/>
    <s v="CONTRATO"/>
    <m/>
    <s v="15-0517-00-568733-0-E"/>
    <m/>
    <n v="1748511"/>
    <m/>
    <n v="0"/>
  </r>
  <r>
    <x v="0"/>
    <x v="111"/>
    <x v="0"/>
    <s v="CONTRATO "/>
    <s v="SEPTIEMBRE"/>
    <d v="2024-09-17T00:00:00"/>
    <s v="CO42-CRISTHIAN VILLEGAS"/>
    <x v="15"/>
    <s v="OTRAS MAQUINARIAS Y EQUIPO"/>
    <x v="4"/>
    <x v="6"/>
    <x v="107"/>
    <d v="2024-09-19T00:00:00"/>
    <m/>
    <x v="111"/>
    <s v="BIEN"/>
    <x v="112"/>
    <n v="280000"/>
    <x v="0"/>
    <x v="0"/>
    <x v="0"/>
    <x v="3"/>
    <x v="0"/>
    <x v="0"/>
    <x v="0"/>
    <x v="60"/>
    <x v="62"/>
    <x v="1"/>
    <x v="0"/>
    <x v="7"/>
    <x v="28"/>
    <x v="17"/>
    <d v="2024-10-17T00:00:00"/>
    <x v="94"/>
    <x v="34"/>
    <x v="97"/>
    <x v="119"/>
    <x v="97"/>
    <n v="270000"/>
    <x v="119"/>
    <x v="0"/>
    <x v="83"/>
    <x v="1"/>
    <n v="30"/>
    <x v="11"/>
    <m/>
    <x v="15"/>
    <x v="3"/>
    <s v="COLQUIRI"/>
    <m/>
    <m/>
    <x v="112"/>
    <s v="ADQ.MANTTO Y SERV.98/2024"/>
    <n v="43700"/>
    <x v="0"/>
    <x v="0"/>
    <x v="3"/>
    <n v="1"/>
    <x v="3"/>
    <n v="0"/>
    <m/>
    <m/>
    <n v="1244"/>
    <n v="0"/>
    <n v="0"/>
    <n v="0"/>
    <n v="0"/>
    <n v="-1243"/>
    <d v="1900-02-13T00:00:00"/>
    <m/>
    <x v="3"/>
    <m/>
    <x v="3"/>
    <x v="3"/>
    <x v="3"/>
    <n v="-45"/>
    <n v="0"/>
    <n v="0"/>
    <n v="0"/>
    <m/>
    <m/>
    <m/>
    <x v="0"/>
    <m/>
    <m/>
    <m/>
    <m/>
    <s v="L"/>
    <s v="NORMAL"/>
    <s v="OC"/>
    <m/>
    <s v="15-0517-00-570062-0-E"/>
    <m/>
    <n v="1753169"/>
    <m/>
    <m/>
  </r>
  <r>
    <x v="0"/>
    <x v="112"/>
    <x v="9"/>
    <s v="COMISION DE CALIFICACION"/>
    <s v="AGOSTO"/>
    <d v="2024-08-19T00:00:00"/>
    <s v="CO42-CRISTHIAN VILLEGAS"/>
    <x v="15"/>
    <s v="OTRAS MAQUINARIAS Y EQUIPO"/>
    <x v="4"/>
    <x v="6"/>
    <x v="108"/>
    <d v="2024-08-19T00:00:00"/>
    <m/>
    <x v="112"/>
    <s v="BIEN"/>
    <x v="113"/>
    <n v="178500"/>
    <x v="0"/>
    <x v="0"/>
    <x v="0"/>
    <x v="0"/>
    <x v="0"/>
    <x v="0"/>
    <x v="2"/>
    <x v="57"/>
    <x v="59"/>
    <x v="1"/>
    <x v="0"/>
    <x v="7"/>
    <x v="24"/>
    <x v="21"/>
    <m/>
    <x v="3"/>
    <x v="3"/>
    <x v="3"/>
    <x v="3"/>
    <x v="3"/>
    <m/>
    <x v="3"/>
    <x v="0"/>
    <x v="3"/>
    <x v="1"/>
    <n v="30"/>
    <x v="3"/>
    <m/>
    <x v="3"/>
    <x v="3"/>
    <s v="COLQUIRI"/>
    <m/>
    <m/>
    <x v="113"/>
    <s v="ADQ. MANTTO Y SERV. 85/2024"/>
    <n v="43700"/>
    <x v="0"/>
    <x v="0"/>
    <x v="0"/>
    <n v="1"/>
    <x v="3"/>
    <n v="0"/>
    <m/>
    <m/>
    <n v="1"/>
    <n v="0"/>
    <n v="0"/>
    <n v="0"/>
    <n v="0"/>
    <n v="0"/>
    <d v="1899-12-30T00:00:00"/>
    <m/>
    <x v="3"/>
    <m/>
    <x v="3"/>
    <x v="3"/>
    <x v="3"/>
    <n v="0"/>
    <n v="0"/>
    <n v="0"/>
    <n v="0"/>
    <m/>
    <m/>
    <m/>
    <x v="0"/>
    <m/>
    <m/>
    <m/>
    <m/>
    <s v="L"/>
    <s v="NORMAL"/>
    <s v="OC"/>
    <m/>
    <m/>
    <m/>
    <s v="15-0517-00--0-E"/>
    <m/>
    <m/>
  </r>
  <r>
    <x v="0"/>
    <x v="113"/>
    <x v="1"/>
    <s v="PAGO"/>
    <s v="MAYO"/>
    <d v="2024-05-09T00:00:00"/>
    <s v="CO42-CRISTHIAN VILLEGAS"/>
    <x v="13"/>
    <s v="MANTENIMIENTO Y REPARACION DE MAQUINARIA Y EQUIPOS"/>
    <x v="3"/>
    <x v="4"/>
    <x v="109"/>
    <d v="2024-05-09T00:00:00"/>
    <m/>
    <x v="113"/>
    <s v="SERVICIO"/>
    <x v="114"/>
    <n v="19488"/>
    <x v="0"/>
    <x v="0"/>
    <x v="0"/>
    <x v="1"/>
    <x v="0"/>
    <x v="3"/>
    <x v="2"/>
    <x v="23"/>
    <x v="23"/>
    <x v="1"/>
    <x v="0"/>
    <x v="4"/>
    <x v="15"/>
    <x v="6"/>
    <d v="2024-05-27T00:00:00"/>
    <x v="95"/>
    <x v="49"/>
    <x v="98"/>
    <x v="120"/>
    <x v="98"/>
    <n v="17748"/>
    <x v="120"/>
    <x v="0"/>
    <x v="81"/>
    <x v="1"/>
    <n v="30"/>
    <x v="30"/>
    <m/>
    <x v="68"/>
    <x v="71"/>
    <s v="COLQUIRI"/>
    <m/>
    <m/>
    <x v="114"/>
    <s v="EMC-PCPL-056/2024"/>
    <n v="24120"/>
    <x v="0"/>
    <x v="0"/>
    <x v="1"/>
    <n v="1"/>
    <x v="126"/>
    <n v="17748"/>
    <m/>
    <m/>
    <n v="1"/>
    <n v="17748"/>
    <n v="2550"/>
    <n v="2550"/>
    <n v="2218.5"/>
    <n v="0"/>
    <d v="2024-07-21T00:00:00"/>
    <s v="JULIO"/>
    <x v="47"/>
    <n v="6"/>
    <x v="80"/>
    <x v="116"/>
    <x v="39"/>
    <n v="0"/>
    <n v="0"/>
    <n v="0"/>
    <n v="17748"/>
    <m/>
    <m/>
    <m/>
    <x v="0"/>
    <m/>
    <m/>
    <m/>
    <m/>
    <s v="L"/>
    <s v="NORMAL"/>
    <s v="OC"/>
    <m/>
    <s v="15-0517-00-568956-0-E"/>
    <m/>
    <n v="1762521"/>
    <m/>
    <m/>
  </r>
  <r>
    <x v="0"/>
    <x v="114"/>
    <x v="1"/>
    <s v="OC-COMPRADOR"/>
    <s v="MAYO"/>
    <d v="2024-05-15T00:00:00"/>
    <s v="CO42-CRISTHIAN VILLEGAS"/>
    <x v="13"/>
    <s v="MANTENIMIENTO Y REPARACION DE MAQUINARIA Y EQUIPOS"/>
    <x v="3"/>
    <x v="4"/>
    <x v="110"/>
    <d v="2024-05-15T00:00:00"/>
    <m/>
    <x v="114"/>
    <s v="SERVICIO"/>
    <x v="115"/>
    <n v="40150"/>
    <x v="0"/>
    <x v="0"/>
    <x v="0"/>
    <x v="1"/>
    <x v="0"/>
    <x v="3"/>
    <x v="2"/>
    <x v="63"/>
    <x v="65"/>
    <x v="1"/>
    <x v="0"/>
    <x v="4"/>
    <x v="15"/>
    <x v="6"/>
    <d v="2024-05-23T00:00:00"/>
    <x v="96"/>
    <x v="9"/>
    <x v="99"/>
    <x v="121"/>
    <x v="99"/>
    <n v="40150"/>
    <x v="121"/>
    <x v="0"/>
    <x v="84"/>
    <x v="1"/>
    <n v="30"/>
    <x v="27"/>
    <m/>
    <x v="68"/>
    <x v="18"/>
    <s v="COLQUIRI"/>
    <m/>
    <m/>
    <x v="115"/>
    <s v="EMC-PCPL-060/2024"/>
    <n v="24120"/>
    <x v="0"/>
    <x v="0"/>
    <x v="1"/>
    <n v="1"/>
    <x v="127"/>
    <n v="40150"/>
    <m/>
    <m/>
    <n v="1"/>
    <n v="40150"/>
    <n v="5768.6781609195405"/>
    <n v="5768.6781609195405"/>
    <n v="5018.75"/>
    <n v="0"/>
    <d v="2024-06-24T00:00:00"/>
    <s v="JUNIO"/>
    <x v="74"/>
    <n v="1"/>
    <x v="81"/>
    <x v="117"/>
    <x v="45"/>
    <n v="0"/>
    <n v="0"/>
    <n v="2810.5000000000005"/>
    <n v="37339.5"/>
    <m/>
    <m/>
    <m/>
    <x v="0"/>
    <m/>
    <m/>
    <m/>
    <m/>
    <s v="L"/>
    <s v="NORMAL"/>
    <s v="OC"/>
    <m/>
    <s v="15-0517-00-568956-0-E"/>
    <m/>
    <n v="1762521"/>
    <m/>
    <m/>
  </r>
  <r>
    <x v="0"/>
    <x v="115"/>
    <x v="2"/>
    <s v="COTIZACION"/>
    <s v="SEPTIEMBRE"/>
    <d v="2024-09-20T00:00:00"/>
    <s v="CO42-CRISTHIAN VILLEGAS"/>
    <x v="17"/>
    <s v="EQUIPO DE COMUNICACIÓN"/>
    <x v="4"/>
    <x v="6"/>
    <x v="111"/>
    <d v="2024-09-20T00:00:00"/>
    <m/>
    <x v="115"/>
    <s v="BIEN"/>
    <x v="116"/>
    <n v="17826"/>
    <x v="0"/>
    <x v="0"/>
    <x v="0"/>
    <x v="13"/>
    <x v="0"/>
    <x v="3"/>
    <x v="0"/>
    <x v="60"/>
    <x v="62"/>
    <x v="1"/>
    <x v="0"/>
    <x v="7"/>
    <x v="24"/>
    <x v="21"/>
    <m/>
    <x v="3"/>
    <x v="3"/>
    <x v="3"/>
    <x v="3"/>
    <x v="3"/>
    <m/>
    <x v="3"/>
    <x v="0"/>
    <x v="3"/>
    <x v="1"/>
    <n v="30"/>
    <x v="3"/>
    <m/>
    <x v="3"/>
    <x v="3"/>
    <s v="COLQUIRI"/>
    <m/>
    <m/>
    <x v="116"/>
    <s v="ADQ. MANTTO 115/2024"/>
    <n v="43500"/>
    <x v="0"/>
    <x v="0"/>
    <x v="17"/>
    <n v="1"/>
    <x v="3"/>
    <n v="0"/>
    <m/>
    <m/>
    <n v="1"/>
    <n v="0"/>
    <n v="0"/>
    <n v="0"/>
    <n v="0"/>
    <n v="0"/>
    <d v="1899-12-30T00:00:00"/>
    <m/>
    <x v="3"/>
    <m/>
    <x v="3"/>
    <x v="3"/>
    <x v="3"/>
    <n v="0"/>
    <n v="0"/>
    <n v="0"/>
    <n v="0"/>
    <m/>
    <m/>
    <m/>
    <x v="0"/>
    <m/>
    <m/>
    <m/>
    <m/>
    <s v="L"/>
    <s v="NORMAL"/>
    <s v="OC"/>
    <m/>
    <m/>
    <m/>
    <s v="15-0517-00--0-E"/>
    <m/>
    <m/>
  </r>
  <r>
    <x v="0"/>
    <x v="116"/>
    <x v="0"/>
    <s v="CONTRATO "/>
    <s v="SEPTIEMBRE"/>
    <d v="2024-09-20T00:00:00"/>
    <s v="CO42-CRISTHIAN VILLEGAS"/>
    <x v="23"/>
    <s v="MAQUINARIA Y EQUIPO DE PRODUCCIÓN"/>
    <x v="3"/>
    <x v="4"/>
    <x v="112"/>
    <d v="2024-09-24T00:00:00"/>
    <m/>
    <x v="116"/>
    <s v="BIEN"/>
    <x v="117"/>
    <n v="193440"/>
    <x v="0"/>
    <x v="0"/>
    <x v="7"/>
    <x v="9"/>
    <x v="0"/>
    <x v="0"/>
    <x v="2"/>
    <x v="35"/>
    <x v="36"/>
    <x v="1"/>
    <x v="0"/>
    <x v="14"/>
    <x v="15"/>
    <x v="6"/>
    <d v="2024-10-08T00:00:00"/>
    <x v="97"/>
    <x v="0"/>
    <x v="100"/>
    <x v="122"/>
    <x v="100"/>
    <n v="178560"/>
    <x v="122"/>
    <x v="60"/>
    <x v="17"/>
    <x v="1"/>
    <n v="30"/>
    <x v="31"/>
    <m/>
    <x v="36"/>
    <x v="3"/>
    <s v="COLQUIRI"/>
    <m/>
    <m/>
    <x v="117"/>
    <s v="EMC-PCPL-097/2024"/>
    <n v="43200"/>
    <x v="0"/>
    <x v="0"/>
    <x v="11"/>
    <n v="2"/>
    <x v="3"/>
    <n v="0"/>
    <m/>
    <m/>
    <n v="1299"/>
    <n v="0"/>
    <n v="0"/>
    <n v="0"/>
    <n v="0"/>
    <n v="-1297"/>
    <d v="1900-02-22T00:00:00"/>
    <m/>
    <x v="3"/>
    <m/>
    <x v="3"/>
    <x v="3"/>
    <x v="3"/>
    <n v="-54"/>
    <n v="0"/>
    <n v="0"/>
    <n v="0"/>
    <m/>
    <m/>
    <m/>
    <x v="0"/>
    <m/>
    <m/>
    <m/>
    <m/>
    <s v="L"/>
    <s v="NORMAL"/>
    <s v="CONTRATO"/>
    <m/>
    <s v="15-0517-00-570062-0-E"/>
    <m/>
    <n v="1753169"/>
    <m/>
    <m/>
  </r>
  <r>
    <x v="0"/>
    <x v="117"/>
    <x v="1"/>
    <s v="PAGO"/>
    <s v="ABRIL"/>
    <d v="2024-04-11T00:00:00"/>
    <s v="CO42-CRISTHIAN VILLEGAS"/>
    <x v="17"/>
    <s v="EQUIPO DE COMUNICACIÓN"/>
    <x v="3"/>
    <x v="4"/>
    <x v="113"/>
    <d v="2024-04-12T00:00:00"/>
    <m/>
    <x v="117"/>
    <s v="BIEN"/>
    <x v="118"/>
    <n v="58500"/>
    <x v="0"/>
    <x v="0"/>
    <x v="0"/>
    <x v="9"/>
    <x v="0"/>
    <x v="3"/>
    <x v="2"/>
    <x v="50"/>
    <x v="51"/>
    <x v="1"/>
    <x v="3"/>
    <x v="4"/>
    <x v="31"/>
    <x v="5"/>
    <d v="2024-04-22T00:00:00"/>
    <x v="98"/>
    <x v="50"/>
    <x v="101"/>
    <x v="123"/>
    <x v="101"/>
    <n v="58446.43"/>
    <x v="123"/>
    <x v="61"/>
    <x v="85"/>
    <x v="1"/>
    <n v="30"/>
    <x v="32"/>
    <m/>
    <x v="69"/>
    <x v="72"/>
    <s v="COLQUIRI"/>
    <m/>
    <m/>
    <x v="118"/>
    <s v="EMC – PCPL– 50/2024"/>
    <n v="43500"/>
    <x v="0"/>
    <x v="0"/>
    <x v="11"/>
    <n v="1"/>
    <x v="128"/>
    <n v="58446.43"/>
    <m/>
    <m/>
    <n v="1"/>
    <n v="58446.43"/>
    <n v="8397.4755747126437"/>
    <n v="8397.4755747126437"/>
    <n v="7305.80375"/>
    <n v="0"/>
    <d v="2024-08-21T00:00:00"/>
    <s v="JULIO"/>
    <x v="75"/>
    <n v="267"/>
    <x v="2"/>
    <x v="118"/>
    <x v="46"/>
    <n v="0"/>
    <n v="0"/>
    <n v="0"/>
    <n v="58446.43"/>
    <m/>
    <m/>
    <m/>
    <x v="0"/>
    <m/>
    <m/>
    <m/>
    <m/>
    <s v="L"/>
    <s v="NORMAL"/>
    <s v="CONTRATO"/>
    <m/>
    <s v="15-0517-00-580553-0-E"/>
    <m/>
    <n v="1792351"/>
    <m/>
    <m/>
  </r>
  <r>
    <x v="0"/>
    <x v="118"/>
    <x v="0"/>
    <s v="PAGO"/>
    <s v="OCTUBRE"/>
    <d v="2024-10-11T00:00:00"/>
    <s v="CO42-CRISTHIAN VILLEGAS"/>
    <x v="11"/>
    <s v="PRODUCTOS NO METALICOS Y PLASTICOS"/>
    <x v="1"/>
    <x v="1"/>
    <x v="114"/>
    <d v="2024-10-11T00:00:00"/>
    <m/>
    <x v="118"/>
    <s v="BIEN"/>
    <x v="119"/>
    <n v="11500"/>
    <x v="0"/>
    <x v="0"/>
    <x v="0"/>
    <x v="14"/>
    <x v="0"/>
    <x v="0"/>
    <x v="0"/>
    <x v="18"/>
    <x v="18"/>
    <x v="1"/>
    <x v="0"/>
    <x v="1"/>
    <x v="8"/>
    <x v="1"/>
    <d v="2024-10-21T00:00:00"/>
    <x v="99"/>
    <x v="51"/>
    <x v="102"/>
    <x v="124"/>
    <x v="102"/>
    <n v="11500"/>
    <x v="124"/>
    <x v="0"/>
    <x v="33"/>
    <x v="1"/>
    <n v="30"/>
    <x v="0"/>
    <m/>
    <x v="19"/>
    <x v="2"/>
    <s v="COLQUIRI"/>
    <m/>
    <m/>
    <x v="119"/>
    <s v="CMB/EMC/O.CIV-ADQ/017/2024"/>
    <n v="34500"/>
    <x v="0"/>
    <x v="0"/>
    <x v="9"/>
    <n v="1"/>
    <x v="129"/>
    <n v="11500"/>
    <m/>
    <m/>
    <n v="1"/>
    <n v="11500"/>
    <n v="1652.2988505747126"/>
    <n v="1652.2988505747126"/>
    <n v="1437.5"/>
    <n v="0"/>
    <d v="2024-12-01T00:00:00"/>
    <s v="NOVIEMBRE"/>
    <x v="6"/>
    <n v="635"/>
    <x v="20"/>
    <x v="119"/>
    <x v="12"/>
    <n v="0"/>
    <n v="0"/>
    <n v="0"/>
    <n v="11500"/>
    <m/>
    <m/>
    <m/>
    <x v="0"/>
    <m/>
    <m/>
    <m/>
    <m/>
    <s v="I"/>
    <s v="NORMAL"/>
    <s v="OC"/>
    <n v="351772"/>
    <n v="1916248"/>
    <n v="2058599"/>
    <s v="15-0517-00-618236-0-E"/>
    <m/>
    <s v="BOLETA DE ANTICIPO"/>
  </r>
  <r>
    <x v="0"/>
    <x v="119"/>
    <x v="0"/>
    <s v="PAGO"/>
    <s v="OCTUBRE"/>
    <d v="2024-10-11T00:00:00"/>
    <s v="CO42-CRISTHIAN VILLEGAS"/>
    <x v="11"/>
    <s v="PRODUCTOS NO METALICOS Y PLASTICOS"/>
    <x v="1"/>
    <x v="1"/>
    <x v="115"/>
    <d v="2024-10-11T00:00:00"/>
    <m/>
    <x v="119"/>
    <s v="BIEN"/>
    <x v="120"/>
    <n v="54000"/>
    <x v="0"/>
    <x v="0"/>
    <x v="0"/>
    <x v="0"/>
    <x v="0"/>
    <x v="0"/>
    <x v="0"/>
    <x v="22"/>
    <x v="22"/>
    <x v="1"/>
    <x v="0"/>
    <x v="1"/>
    <x v="8"/>
    <x v="1"/>
    <d v="2024-10-15T00:00:00"/>
    <x v="100"/>
    <x v="0"/>
    <x v="103"/>
    <x v="125"/>
    <x v="103"/>
    <n v="45000"/>
    <x v="125"/>
    <x v="62"/>
    <x v="26"/>
    <x v="1"/>
    <n v="30"/>
    <x v="12"/>
    <m/>
    <x v="37"/>
    <x v="73"/>
    <s v="COLQUIRI"/>
    <m/>
    <m/>
    <x v="120"/>
    <m/>
    <n v="34500"/>
    <x v="0"/>
    <x v="0"/>
    <x v="0"/>
    <n v="1"/>
    <x v="130"/>
    <n v="45000"/>
    <m/>
    <m/>
    <n v="1"/>
    <n v="45000"/>
    <n v="6465.5172413793107"/>
    <n v="6465.5172413793107"/>
    <n v="5625"/>
    <n v="0"/>
    <d v="2024-12-05T00:00:00"/>
    <s v="NOVIEMBRE"/>
    <x v="76"/>
    <n v="596"/>
    <x v="82"/>
    <x v="120"/>
    <x v="0"/>
    <n v="0"/>
    <n v="0"/>
    <n v="0"/>
    <n v="45000"/>
    <m/>
    <m/>
    <m/>
    <x v="0"/>
    <m/>
    <m/>
    <m/>
    <m/>
    <s v="L"/>
    <s v="NORMAL"/>
    <s v="CONTRATO"/>
    <m/>
    <m/>
    <m/>
    <s v="15-0517-00--0-E"/>
    <m/>
    <m/>
  </r>
  <r>
    <x v="0"/>
    <x v="120"/>
    <x v="0"/>
    <s v="COTIZACION"/>
    <s v="OCTUBRE"/>
    <d v="2024-09-30T00:00:00"/>
    <s v="CO42-CRISTHIAN VILLEGAS"/>
    <x v="5"/>
    <s v="MATERIAL ELECTRICO"/>
    <x v="6"/>
    <x v="7"/>
    <x v="116"/>
    <d v="2024-09-30T00:00:00"/>
    <m/>
    <x v="120"/>
    <s v="BIEN"/>
    <x v="121"/>
    <n v="17435"/>
    <x v="0"/>
    <x v="0"/>
    <x v="0"/>
    <x v="0"/>
    <x v="0"/>
    <x v="0"/>
    <x v="0"/>
    <x v="22"/>
    <x v="22"/>
    <x v="1"/>
    <x v="0"/>
    <x v="9"/>
    <x v="14"/>
    <x v="13"/>
    <m/>
    <x v="3"/>
    <x v="3"/>
    <x v="3"/>
    <x v="3"/>
    <x v="3"/>
    <m/>
    <x v="3"/>
    <x v="0"/>
    <x v="3"/>
    <x v="1"/>
    <n v="30"/>
    <x v="3"/>
    <m/>
    <x v="3"/>
    <x v="3"/>
    <s v="COLQUIRI"/>
    <m/>
    <m/>
    <x v="121"/>
    <s v="ADQ/SIMA-100/2024"/>
    <n v="39700"/>
    <x v="0"/>
    <x v="0"/>
    <x v="0"/>
    <n v="1"/>
    <x v="3"/>
    <n v="0"/>
    <m/>
    <m/>
    <n v="1"/>
    <n v="0"/>
    <n v="0"/>
    <n v="0"/>
    <n v="0"/>
    <n v="0"/>
    <d v="1899-12-30T00:00:00"/>
    <m/>
    <x v="3"/>
    <m/>
    <x v="3"/>
    <x v="3"/>
    <x v="3"/>
    <n v="0"/>
    <n v="0"/>
    <n v="0"/>
    <n v="0"/>
    <m/>
    <m/>
    <m/>
    <x v="0"/>
    <m/>
    <m/>
    <m/>
    <m/>
    <s v="L"/>
    <s v="NORMAL"/>
    <s v="OC"/>
    <m/>
    <m/>
    <m/>
    <s v="15-0517-00--0-E"/>
    <m/>
    <m/>
  </r>
  <r>
    <x v="0"/>
    <x v="121"/>
    <x v="2"/>
    <s v="COTIZACION"/>
    <s v="OCTUBRE"/>
    <d v="2024-09-30T00:00:00"/>
    <s v="CO42-CRISTHIAN VILLEGAS"/>
    <x v="11"/>
    <s v="PRODUCTOS NO METALICOS Y PLASTICOS"/>
    <x v="6"/>
    <x v="7"/>
    <x v="117"/>
    <d v="2024-09-30T00:00:00"/>
    <m/>
    <x v="121"/>
    <s v="BIEN"/>
    <x v="122"/>
    <n v="7900"/>
    <x v="0"/>
    <x v="0"/>
    <x v="0"/>
    <x v="0"/>
    <x v="0"/>
    <x v="0"/>
    <x v="2"/>
    <x v="22"/>
    <x v="22"/>
    <x v="1"/>
    <x v="0"/>
    <x v="9"/>
    <x v="14"/>
    <x v="13"/>
    <m/>
    <x v="3"/>
    <x v="3"/>
    <x v="3"/>
    <x v="3"/>
    <x v="3"/>
    <m/>
    <x v="3"/>
    <x v="0"/>
    <x v="3"/>
    <x v="1"/>
    <n v="30"/>
    <x v="3"/>
    <m/>
    <x v="3"/>
    <x v="3"/>
    <s v="COLQUIRI"/>
    <m/>
    <m/>
    <x v="122"/>
    <s v="ADQ/SIMA-097/2024"/>
    <n v="34500"/>
    <x v="0"/>
    <x v="0"/>
    <x v="0"/>
    <n v="2"/>
    <x v="3"/>
    <n v="0"/>
    <m/>
    <m/>
    <n v="2"/>
    <n v="0"/>
    <n v="0"/>
    <n v="0"/>
    <n v="0"/>
    <n v="0"/>
    <d v="1899-12-30T00:00:00"/>
    <m/>
    <x v="3"/>
    <m/>
    <x v="3"/>
    <x v="3"/>
    <x v="3"/>
    <n v="0"/>
    <n v="0"/>
    <n v="0"/>
    <n v="0"/>
    <m/>
    <m/>
    <m/>
    <x v="0"/>
    <m/>
    <m/>
    <m/>
    <m/>
    <s v="L"/>
    <s v="NORMAL"/>
    <s v="OC"/>
    <m/>
    <m/>
    <m/>
    <s v="15-0517-00--0-E"/>
    <m/>
    <m/>
  </r>
  <r>
    <x v="0"/>
    <x v="122"/>
    <x v="1"/>
    <s v="PAGO"/>
    <s v="MAYO"/>
    <d v="2024-05-16T00:00:00"/>
    <s v="CO42-CRISTHIAN VILLEGAS"/>
    <x v="13"/>
    <s v="MANTENIMIENTO Y REPARACION DE MAQUINARIA Y EQUIPOS"/>
    <x v="3"/>
    <x v="4"/>
    <x v="118"/>
    <d v="2024-05-16T00:00:00"/>
    <m/>
    <x v="122"/>
    <s v="SERVICIO"/>
    <x v="123"/>
    <n v="67970"/>
    <x v="0"/>
    <x v="0"/>
    <x v="0"/>
    <x v="1"/>
    <x v="0"/>
    <x v="3"/>
    <x v="2"/>
    <x v="23"/>
    <x v="23"/>
    <x v="1"/>
    <x v="0"/>
    <x v="4"/>
    <x v="15"/>
    <x v="6"/>
    <d v="2024-05-24T00:00:00"/>
    <x v="101"/>
    <x v="40"/>
    <x v="104"/>
    <x v="126"/>
    <x v="104"/>
    <n v="67790"/>
    <x v="126"/>
    <x v="0"/>
    <x v="86"/>
    <x v="1"/>
    <n v="30"/>
    <x v="1"/>
    <m/>
    <x v="70"/>
    <x v="1"/>
    <s v="COLQUIRI"/>
    <m/>
    <m/>
    <x v="123"/>
    <s v="EMC-PCPL-062/2024"/>
    <n v="24120"/>
    <x v="0"/>
    <x v="0"/>
    <x v="1"/>
    <n v="1"/>
    <x v="131"/>
    <n v="67790"/>
    <m/>
    <m/>
    <n v="1"/>
    <n v="67790"/>
    <n v="9739.9425287356316"/>
    <n v="9739.9425287356316"/>
    <n v="8473.75"/>
    <n v="0"/>
    <d v="2024-07-11T00:00:00"/>
    <s v="JULIO"/>
    <x v="77"/>
    <n v="5"/>
    <x v="83"/>
    <x v="121"/>
    <x v="39"/>
    <n v="0"/>
    <n v="0"/>
    <n v="0"/>
    <n v="67790"/>
    <m/>
    <m/>
    <m/>
    <x v="0"/>
    <m/>
    <m/>
    <m/>
    <m/>
    <s v="L"/>
    <s v="NORMAL"/>
    <s v="OC"/>
    <m/>
    <s v="15-0517-00-568956-0-E"/>
    <m/>
    <n v="1762521"/>
    <m/>
    <m/>
  </r>
  <r>
    <x v="0"/>
    <x v="123"/>
    <x v="0"/>
    <s v="PAGO"/>
    <s v="OCTUBRE"/>
    <d v="2024-09-30T00:00:00"/>
    <s v="CO42-CRISTHIAN VILLEGAS"/>
    <x v="11"/>
    <s v="PRODUCTOS NO METALICOS Y PLASTICOS"/>
    <x v="7"/>
    <x v="8"/>
    <x v="119"/>
    <d v="2024-09-30T00:00:00"/>
    <m/>
    <x v="123"/>
    <s v="BIEN"/>
    <x v="124"/>
    <n v="10980"/>
    <x v="0"/>
    <x v="0"/>
    <x v="0"/>
    <x v="0"/>
    <x v="0"/>
    <x v="0"/>
    <x v="0"/>
    <x v="53"/>
    <x v="55"/>
    <x v="1"/>
    <x v="0"/>
    <x v="10"/>
    <x v="17"/>
    <x v="15"/>
    <d v="2024-10-11T00:00:00"/>
    <x v="102"/>
    <x v="51"/>
    <x v="105"/>
    <x v="127"/>
    <x v="105"/>
    <n v="10280"/>
    <x v="127"/>
    <x v="0"/>
    <x v="24"/>
    <x v="17"/>
    <n v="30"/>
    <x v="1"/>
    <m/>
    <x v="27"/>
    <x v="54"/>
    <s v="COLQUIRI"/>
    <m/>
    <m/>
    <x v="124"/>
    <s v="ADQ/MINA-046/2024"/>
    <n v="34500"/>
    <x v="0"/>
    <x v="0"/>
    <x v="0"/>
    <n v="1"/>
    <x v="132"/>
    <n v="10280"/>
    <m/>
    <m/>
    <n v="1"/>
    <n v="10280"/>
    <n v="1477.0114942528735"/>
    <n v="1477.0114942528735"/>
    <n v="1285"/>
    <n v="0"/>
    <d v="2024-11-25T00:00:00"/>
    <s v="NOVIEMBRE"/>
    <x v="70"/>
    <n v="614"/>
    <x v="84"/>
    <x v="122"/>
    <x v="0"/>
    <n v="0"/>
    <n v="0"/>
    <n v="0"/>
    <n v="10280"/>
    <m/>
    <m/>
    <m/>
    <x v="0"/>
    <m/>
    <m/>
    <m/>
    <m/>
    <s v="L"/>
    <s v="NORMAL"/>
    <s v="OC"/>
    <m/>
    <m/>
    <m/>
    <s v="15-0517-00--0-E"/>
    <m/>
    <m/>
  </r>
  <r>
    <x v="0"/>
    <x v="124"/>
    <x v="1"/>
    <s v="PAGO"/>
    <s v="JUNIO"/>
    <d v="2024-06-14T00:00:00"/>
    <s v="CO42-CRISTHIAN VILLEGAS"/>
    <x v="13"/>
    <s v="MANTENIMIENTO Y REPARACION DE MAQUINARIA Y EQUIPOS"/>
    <x v="3"/>
    <x v="4"/>
    <x v="120"/>
    <d v="2024-06-14T00:00:00"/>
    <m/>
    <x v="124"/>
    <s v="SERVICIO"/>
    <x v="125"/>
    <n v="11600"/>
    <x v="0"/>
    <x v="0"/>
    <x v="0"/>
    <x v="2"/>
    <x v="0"/>
    <x v="10"/>
    <x v="6"/>
    <x v="64"/>
    <x v="66"/>
    <x v="1"/>
    <x v="0"/>
    <x v="4"/>
    <x v="15"/>
    <x v="6"/>
    <d v="2024-06-12T00:00:00"/>
    <x v="103"/>
    <x v="10"/>
    <x v="106"/>
    <x v="128"/>
    <x v="106"/>
    <n v="11600"/>
    <x v="128"/>
    <x v="0"/>
    <x v="53"/>
    <x v="1"/>
    <n v="30"/>
    <x v="20"/>
    <m/>
    <x v="71"/>
    <x v="74"/>
    <s v="COLQUIRI"/>
    <m/>
    <m/>
    <x v="125"/>
    <s v="IT-PCPL-061/2024"/>
    <n v="24120"/>
    <x v="0"/>
    <x v="0"/>
    <x v="1"/>
    <n v="1"/>
    <x v="133"/>
    <n v="11600"/>
    <m/>
    <m/>
    <n v="1"/>
    <n v="11600"/>
    <n v="1666.6666666666667"/>
    <n v="1666.6666666666667"/>
    <n v="1450"/>
    <n v="0"/>
    <d v="2024-07-25T00:00:00"/>
    <s v="JULIO"/>
    <x v="78"/>
    <n v="7"/>
    <x v="85"/>
    <x v="123"/>
    <x v="39"/>
    <n v="0"/>
    <n v="0"/>
    <n v="0"/>
    <n v="11600"/>
    <m/>
    <m/>
    <m/>
    <x v="0"/>
    <m/>
    <m/>
    <m/>
    <m/>
    <s v="L"/>
    <s v="NORMAL"/>
    <s v="OC"/>
    <m/>
    <s v="15-0517-00-568956-0-E"/>
    <m/>
    <n v="1762521"/>
    <m/>
    <m/>
  </r>
  <r>
    <x v="0"/>
    <x v="125"/>
    <x v="0"/>
    <s v="PAGO"/>
    <s v="OCTUBRE"/>
    <d v="2024-09-30T00:00:00"/>
    <s v="CO42-CRISTHIAN VILLEGAS"/>
    <x v="6"/>
    <s v="OTROS REPUESTOS Y ACCESORIOS"/>
    <x v="7"/>
    <x v="8"/>
    <x v="121"/>
    <d v="2024-09-30T00:00:00"/>
    <m/>
    <x v="125"/>
    <s v="BIEN"/>
    <x v="126"/>
    <n v="442850"/>
    <x v="0"/>
    <x v="0"/>
    <x v="0"/>
    <x v="0"/>
    <x v="0"/>
    <x v="0"/>
    <x v="0"/>
    <x v="53"/>
    <x v="55"/>
    <x v="1"/>
    <x v="0"/>
    <x v="10"/>
    <x v="17"/>
    <x v="15"/>
    <d v="2024-10-14T00:00:00"/>
    <x v="104"/>
    <x v="0"/>
    <x v="107"/>
    <x v="129"/>
    <x v="107"/>
    <n v="442850"/>
    <x v="129"/>
    <x v="63"/>
    <x v="46"/>
    <x v="1"/>
    <n v="30"/>
    <x v="12"/>
    <m/>
    <x v="27"/>
    <x v="49"/>
    <s v="COLQUIRI"/>
    <m/>
    <m/>
    <x v="126"/>
    <s v="ADQ/MINA-045/2024"/>
    <n v="39800"/>
    <x v="0"/>
    <x v="0"/>
    <x v="0"/>
    <n v="1"/>
    <x v="134"/>
    <n v="442850"/>
    <m/>
    <m/>
    <n v="1"/>
    <n v="442850"/>
    <n v="63627.873563218389"/>
    <n v="63627.873563218389"/>
    <n v="55356.25"/>
    <n v="0"/>
    <d v="2024-12-12T00:00:00"/>
    <s v="DICIEMBRE"/>
    <x v="79"/>
    <n v="655"/>
    <x v="86"/>
    <x v="124"/>
    <x v="2"/>
    <n v="0"/>
    <n v="0"/>
    <n v="0"/>
    <n v="442850"/>
    <m/>
    <m/>
    <m/>
    <x v="0"/>
    <m/>
    <m/>
    <m/>
    <m/>
    <s v="L"/>
    <s v="NORMAL"/>
    <s v="CONTRATO"/>
    <m/>
    <s v="15-0517-00-570062-0-E"/>
    <m/>
    <n v="1753169"/>
    <m/>
    <m/>
  </r>
  <r>
    <x v="0"/>
    <x v="126"/>
    <x v="0"/>
    <s v="PAGO"/>
    <s v="JULIO"/>
    <d v="2024-07-08T00:00:00"/>
    <s v="CO42-CRISTHIAN VILLEGAS"/>
    <x v="15"/>
    <s v="OTRAS MAQUINARIAS Y EQUIPO"/>
    <x v="7"/>
    <x v="8"/>
    <x v="122"/>
    <d v="2024-07-09T00:00:00"/>
    <m/>
    <x v="126"/>
    <s v="BIEN"/>
    <x v="127"/>
    <n v="29705.4"/>
    <x v="0"/>
    <x v="0"/>
    <x v="0"/>
    <x v="0"/>
    <x v="0"/>
    <x v="3"/>
    <x v="0"/>
    <x v="12"/>
    <x v="12"/>
    <x v="1"/>
    <x v="0"/>
    <x v="10"/>
    <x v="17"/>
    <x v="15"/>
    <d v="2024-07-30T00:00:00"/>
    <x v="105"/>
    <x v="52"/>
    <x v="108"/>
    <x v="130"/>
    <x v="108"/>
    <n v="11250"/>
    <x v="130"/>
    <x v="0"/>
    <x v="51"/>
    <x v="18"/>
    <n v="30"/>
    <x v="20"/>
    <m/>
    <x v="72"/>
    <x v="4"/>
    <s v="COLQUIRI"/>
    <m/>
    <m/>
    <x v="127"/>
    <s v="ADQ/MINA-037/2024"/>
    <n v="43700"/>
    <x v="0"/>
    <x v="1"/>
    <x v="0"/>
    <n v="1"/>
    <x v="135"/>
    <n v="11250"/>
    <m/>
    <m/>
    <n v="1"/>
    <n v="11250"/>
    <n v="1616.3793103448277"/>
    <n v="1616.3793103448277"/>
    <n v="1406.25"/>
    <n v="0"/>
    <d v="2024-09-25T00:00:00"/>
    <s v="SEPTIEMBRE"/>
    <x v="50"/>
    <n v="438"/>
    <x v="1"/>
    <x v="125"/>
    <x v="26"/>
    <n v="0"/>
    <n v="0"/>
    <n v="0"/>
    <n v="11250"/>
    <m/>
    <m/>
    <m/>
    <x v="0"/>
    <m/>
    <m/>
    <m/>
    <m/>
    <s v="L"/>
    <s v="NORMAL"/>
    <s v="OC"/>
    <n v="308649"/>
    <n v="1933956"/>
    <n v="2058865"/>
    <s v="15-0517-00-622716-0-E"/>
    <m/>
    <s v="3RA CANCELACION"/>
  </r>
  <r>
    <x v="0"/>
    <x v="126"/>
    <x v="0"/>
    <s v="PAGO"/>
    <s v="JULIO"/>
    <d v="2024-07-08T00:00:00"/>
    <s v="CO42-CRISTHIAN VILLEGAS"/>
    <x v="15"/>
    <s v="OTRAS MAQUINARIAS Y EQUIPO"/>
    <x v="7"/>
    <x v="8"/>
    <x v="122"/>
    <d v="2024-07-09T00:00:00"/>
    <m/>
    <x v="126"/>
    <s v="BIEN"/>
    <x v="127"/>
    <n v="29705.4"/>
    <x v="0"/>
    <x v="0"/>
    <x v="0"/>
    <x v="0"/>
    <x v="0"/>
    <x v="3"/>
    <x v="0"/>
    <x v="12"/>
    <x v="12"/>
    <x v="1"/>
    <x v="0"/>
    <x v="10"/>
    <x v="17"/>
    <x v="15"/>
    <d v="2024-07-30T00:00:00"/>
    <x v="105"/>
    <x v="52"/>
    <x v="108"/>
    <x v="131"/>
    <x v="108"/>
    <n v="8110"/>
    <x v="131"/>
    <x v="0"/>
    <x v="49"/>
    <x v="18"/>
    <n v="30"/>
    <x v="20"/>
    <m/>
    <x v="72"/>
    <x v="75"/>
    <s v="COLQUIRI"/>
    <m/>
    <m/>
    <x v="127"/>
    <s v="ADQ/MINA-037/2024"/>
    <n v="43700"/>
    <x v="0"/>
    <x v="1"/>
    <x v="0"/>
    <n v="1"/>
    <x v="136"/>
    <n v="8110"/>
    <m/>
    <m/>
    <n v="1"/>
    <n v="8110"/>
    <n v="1165.2298850574712"/>
    <n v="1165.2298850574712"/>
    <n v="1013.7499999999999"/>
    <n v="0"/>
    <d v="2024-09-26T00:00:00"/>
    <s v="SEPTIEMBRE"/>
    <x v="80"/>
    <n v="486"/>
    <x v="87"/>
    <x v="126"/>
    <x v="26"/>
    <n v="0"/>
    <n v="0"/>
    <n v="0"/>
    <n v="8110"/>
    <m/>
    <m/>
    <m/>
    <x v="0"/>
    <m/>
    <m/>
    <m/>
    <m/>
    <s v="L"/>
    <s v="NORMAL"/>
    <s v="OC"/>
    <n v="308649"/>
    <n v="1933956"/>
    <n v="2058865"/>
    <s v="15-0517-00-622716-0-E"/>
    <m/>
    <s v="3RA CANCELACION"/>
  </r>
  <r>
    <x v="0"/>
    <x v="126"/>
    <x v="0"/>
    <s v="PAGO"/>
    <s v="JULIO"/>
    <d v="2024-07-08T00:00:00"/>
    <s v="CO42-CRISTHIAN VILLEGAS"/>
    <x v="15"/>
    <s v="OTRAS MAQUINARIAS Y EQUIPO"/>
    <x v="7"/>
    <x v="8"/>
    <x v="122"/>
    <d v="2024-07-09T00:00:00"/>
    <m/>
    <x v="126"/>
    <s v="BIEN"/>
    <x v="127"/>
    <n v="29705.4"/>
    <x v="0"/>
    <x v="0"/>
    <x v="0"/>
    <x v="0"/>
    <x v="0"/>
    <x v="3"/>
    <x v="0"/>
    <x v="12"/>
    <x v="12"/>
    <x v="1"/>
    <x v="0"/>
    <x v="10"/>
    <x v="17"/>
    <x v="15"/>
    <d v="2024-07-30T00:00:00"/>
    <x v="105"/>
    <x v="52"/>
    <x v="108"/>
    <x v="132"/>
    <x v="108"/>
    <n v="6000"/>
    <x v="132"/>
    <x v="0"/>
    <x v="27"/>
    <x v="18"/>
    <n v="30"/>
    <x v="2"/>
    <m/>
    <x v="73"/>
    <x v="75"/>
    <s v="COLQUIRI"/>
    <m/>
    <m/>
    <x v="127"/>
    <s v="ADQ/MINA-037/2024"/>
    <n v="43700"/>
    <x v="0"/>
    <x v="1"/>
    <x v="0"/>
    <n v="1"/>
    <x v="137"/>
    <n v="6000"/>
    <m/>
    <m/>
    <n v="1"/>
    <n v="6000"/>
    <n v="862.06896551724139"/>
    <n v="862.06896551724139"/>
    <n v="750"/>
    <n v="0"/>
    <d v="2024-10-04T00:00:00"/>
    <s v="SEPTIEMBRE"/>
    <x v="81"/>
    <n v="426"/>
    <x v="69"/>
    <x v="127"/>
    <x v="26"/>
    <n v="0"/>
    <n v="0"/>
    <n v="0"/>
    <n v="6000"/>
    <m/>
    <m/>
    <m/>
    <x v="0"/>
    <m/>
    <m/>
    <m/>
    <m/>
    <s v="L"/>
    <s v="NORMAL"/>
    <s v="OC"/>
    <n v="308649"/>
    <n v="1933956"/>
    <n v="2058865"/>
    <s v="15-0517-00-622716-0-E"/>
    <m/>
    <s v="3RA CANCELACION"/>
  </r>
  <r>
    <x v="0"/>
    <x v="127"/>
    <x v="0"/>
    <s v="COTIZACION"/>
    <s v="OCTUBRE"/>
    <d v="2024-09-30T00:00:00"/>
    <s v="CO42-CRISTHIAN VILLEGAS"/>
    <x v="24"/>
    <s v="HILADOS Y TELAS"/>
    <x v="1"/>
    <x v="1"/>
    <x v="123"/>
    <d v="2024-09-30T00:00:00"/>
    <m/>
    <x v="127"/>
    <s v="BIEN"/>
    <x v="128"/>
    <n v="43508"/>
    <x v="0"/>
    <x v="0"/>
    <x v="0"/>
    <x v="0"/>
    <x v="0"/>
    <x v="1"/>
    <x v="0"/>
    <x v="22"/>
    <x v="22"/>
    <x v="1"/>
    <x v="0"/>
    <x v="1"/>
    <x v="4"/>
    <x v="13"/>
    <m/>
    <x v="3"/>
    <x v="3"/>
    <x v="3"/>
    <x v="3"/>
    <x v="3"/>
    <m/>
    <x v="3"/>
    <x v="0"/>
    <x v="3"/>
    <x v="1"/>
    <n v="30"/>
    <x v="3"/>
    <m/>
    <x v="3"/>
    <x v="3"/>
    <s v="COLQUIRI"/>
    <m/>
    <m/>
    <x v="128"/>
    <s v="CMB/EMC/ING-PLA/075/2024"/>
    <n v="33100"/>
    <x v="0"/>
    <x v="0"/>
    <x v="0"/>
    <n v="2"/>
    <x v="3"/>
    <n v="0"/>
    <m/>
    <m/>
    <n v="2"/>
    <n v="0"/>
    <n v="0"/>
    <n v="0"/>
    <n v="0"/>
    <n v="0"/>
    <d v="1899-12-30T00:00:00"/>
    <m/>
    <x v="3"/>
    <m/>
    <x v="3"/>
    <x v="3"/>
    <x v="3"/>
    <n v="0"/>
    <n v="0"/>
    <n v="0"/>
    <n v="0"/>
    <m/>
    <m/>
    <m/>
    <x v="0"/>
    <m/>
    <m/>
    <m/>
    <m/>
    <s v="L"/>
    <s v="NORMAL"/>
    <s v="OC"/>
    <m/>
    <s v="15-0517-00-570326-0-E"/>
    <m/>
    <n v="1754091"/>
    <m/>
    <m/>
  </r>
  <r>
    <x v="0"/>
    <x v="128"/>
    <x v="0"/>
    <s v="PAGO"/>
    <s v="AGOSTO"/>
    <d v="2024-08-15T00:00:00"/>
    <s v="CO42-CRISTHIAN VILLEGAS"/>
    <x v="3"/>
    <s v="PRODUCTOS METÁLICOS"/>
    <x v="1"/>
    <x v="1"/>
    <x v="124"/>
    <d v="2024-08-15T00:00:00"/>
    <m/>
    <x v="128"/>
    <s v="BIEN"/>
    <x v="129"/>
    <n v="30780"/>
    <x v="0"/>
    <x v="0"/>
    <x v="0"/>
    <x v="0"/>
    <x v="0"/>
    <x v="1"/>
    <x v="2"/>
    <x v="57"/>
    <x v="59"/>
    <x v="1"/>
    <x v="0"/>
    <x v="1"/>
    <x v="4"/>
    <x v="4"/>
    <d v="2024-09-03T00:00:00"/>
    <x v="106"/>
    <x v="53"/>
    <x v="109"/>
    <x v="133"/>
    <x v="109"/>
    <n v="24700"/>
    <x v="133"/>
    <x v="0"/>
    <x v="25"/>
    <x v="19"/>
    <n v="30"/>
    <x v="20"/>
    <m/>
    <x v="32"/>
    <x v="70"/>
    <s v="COLQUIRI"/>
    <m/>
    <m/>
    <x v="129"/>
    <s v="CMB/EMC/ING-PLA/049/2024"/>
    <n v="34600"/>
    <x v="0"/>
    <x v="0"/>
    <x v="0"/>
    <n v="1"/>
    <x v="138"/>
    <n v="24700"/>
    <m/>
    <m/>
    <n v="1"/>
    <n v="24700"/>
    <n v="3548.8505747126437"/>
    <n v="3548.8505747126437"/>
    <n v="3087.5"/>
    <n v="0"/>
    <d v="2024-10-04T00:00:00"/>
    <s v="OCTUBRE"/>
    <x v="82"/>
    <n v="471"/>
    <x v="88"/>
    <x v="128"/>
    <x v="18"/>
    <n v="0"/>
    <n v="0"/>
    <n v="0"/>
    <n v="24700"/>
    <m/>
    <m/>
    <m/>
    <x v="0"/>
    <m/>
    <m/>
    <m/>
    <m/>
    <s v="I"/>
    <s v="NORMAL"/>
    <s v="OC"/>
    <m/>
    <m/>
    <m/>
    <s v="15-0517-00--0-E"/>
    <m/>
    <m/>
  </r>
  <r>
    <x v="0"/>
    <x v="129"/>
    <x v="0"/>
    <s v="PAGO"/>
    <s v="AGOSTO"/>
    <d v="2024-08-19T00:00:00"/>
    <s v="CO42-CRISTHIAN VILLEGAS"/>
    <x v="15"/>
    <s v="OTRAS MAQUINARIAS Y EQUIPO"/>
    <x v="4"/>
    <x v="6"/>
    <x v="125"/>
    <d v="2024-08-19T00:00:00"/>
    <m/>
    <x v="129"/>
    <s v="BIEN"/>
    <x v="130"/>
    <n v="269499"/>
    <x v="0"/>
    <x v="0"/>
    <x v="0"/>
    <x v="0"/>
    <x v="0"/>
    <x v="0"/>
    <x v="0"/>
    <x v="57"/>
    <x v="59"/>
    <x v="1"/>
    <x v="0"/>
    <x v="7"/>
    <x v="22"/>
    <x v="19"/>
    <d v="2024-09-17T00:00:00"/>
    <x v="107"/>
    <x v="32"/>
    <x v="110"/>
    <x v="134"/>
    <x v="110"/>
    <n v="118656"/>
    <x v="134"/>
    <x v="0"/>
    <x v="47"/>
    <x v="10"/>
    <n v="30"/>
    <x v="29"/>
    <m/>
    <x v="32"/>
    <x v="2"/>
    <s v="COLQUIRI"/>
    <m/>
    <m/>
    <x v="130"/>
    <s v="ADQ. MANTTO 208/2024"/>
    <n v="43700"/>
    <x v="0"/>
    <x v="0"/>
    <x v="0"/>
    <n v="1"/>
    <x v="139"/>
    <n v="118656"/>
    <m/>
    <m/>
    <n v="1"/>
    <n v="118656"/>
    <n v="17048.275862068967"/>
    <n v="17048.275862068967"/>
    <n v="14832.000000000002"/>
    <n v="0"/>
    <d v="2024-12-10T00:00:00"/>
    <s v="NOVIEMBRE"/>
    <x v="32"/>
    <n v="634"/>
    <x v="89"/>
    <x v="129"/>
    <x v="47"/>
    <n v="0"/>
    <n v="0"/>
    <n v="0"/>
    <n v="118656"/>
    <m/>
    <m/>
    <m/>
    <x v="0"/>
    <m/>
    <m/>
    <m/>
    <m/>
    <s v="L"/>
    <s v="NORMAL"/>
    <s v="OC"/>
    <m/>
    <m/>
    <m/>
    <s v="15-0517-00--0-E"/>
    <m/>
    <m/>
  </r>
  <r>
    <x v="0"/>
    <x v="129"/>
    <x v="0"/>
    <s v="PAGO"/>
    <s v="AGOSTO"/>
    <d v="2024-08-19T00:00:00"/>
    <s v="CO42-CRISTHIAN VILLEGAS"/>
    <x v="15"/>
    <s v="OTRAS MAQUINARIAS Y EQUIPO"/>
    <x v="4"/>
    <x v="6"/>
    <x v="125"/>
    <d v="2024-08-19T00:00:00"/>
    <m/>
    <x v="129"/>
    <s v="BIEN"/>
    <x v="130"/>
    <n v="269499"/>
    <x v="0"/>
    <x v="0"/>
    <x v="0"/>
    <x v="0"/>
    <x v="0"/>
    <x v="0"/>
    <x v="0"/>
    <x v="57"/>
    <x v="59"/>
    <x v="1"/>
    <x v="0"/>
    <x v="7"/>
    <x v="22"/>
    <x v="19"/>
    <d v="2024-09-17T00:00:00"/>
    <x v="107"/>
    <x v="32"/>
    <x v="110"/>
    <x v="135"/>
    <x v="110"/>
    <n v="52243"/>
    <x v="135"/>
    <x v="0"/>
    <x v="44"/>
    <x v="7"/>
    <n v="30"/>
    <x v="12"/>
    <m/>
    <x v="32"/>
    <x v="40"/>
    <s v="COLQUIRI"/>
    <m/>
    <m/>
    <x v="130"/>
    <s v="ADQ. MANTTO 208/2024"/>
    <n v="43700"/>
    <x v="0"/>
    <x v="0"/>
    <x v="0"/>
    <n v="1"/>
    <x v="140"/>
    <n v="52243"/>
    <m/>
    <m/>
    <n v="1"/>
    <n v="52243"/>
    <n v="7506.1781609195405"/>
    <n v="7506.1781609195405"/>
    <n v="6530.375"/>
    <n v="0"/>
    <d v="2024-12-20T00:00:00"/>
    <s v="NOVIEMBRE"/>
    <x v="38"/>
    <n v="611"/>
    <x v="90"/>
    <x v="130"/>
    <x v="48"/>
    <n v="0"/>
    <n v="0"/>
    <n v="0"/>
    <n v="52243"/>
    <m/>
    <m/>
    <m/>
    <x v="0"/>
    <m/>
    <m/>
    <m/>
    <m/>
    <s v="L"/>
    <s v="NORMAL"/>
    <s v="OC"/>
    <m/>
    <m/>
    <m/>
    <s v="15-0517-00--0-E"/>
    <m/>
    <m/>
  </r>
  <r>
    <x v="0"/>
    <x v="129"/>
    <x v="0"/>
    <s v="CONTRATO "/>
    <s v="AGOSTO"/>
    <d v="2024-08-19T00:00:00"/>
    <s v="CO42-CRISTHIAN VILLEGAS"/>
    <x v="15"/>
    <s v="OTRAS MAQUINARIAS Y EQUIPO"/>
    <x v="4"/>
    <x v="6"/>
    <x v="125"/>
    <d v="2024-08-19T00:00:00"/>
    <m/>
    <x v="129"/>
    <s v="BIEN"/>
    <x v="130"/>
    <n v="269499"/>
    <x v="0"/>
    <x v="0"/>
    <x v="0"/>
    <x v="0"/>
    <x v="0"/>
    <x v="0"/>
    <x v="0"/>
    <x v="57"/>
    <x v="59"/>
    <x v="1"/>
    <x v="0"/>
    <x v="7"/>
    <x v="22"/>
    <x v="19"/>
    <d v="2024-09-17T00:00:00"/>
    <x v="107"/>
    <x v="32"/>
    <x v="110"/>
    <x v="136"/>
    <x v="110"/>
    <n v="57440"/>
    <x v="136"/>
    <x v="0"/>
    <x v="49"/>
    <x v="10"/>
    <n v="30"/>
    <x v="1"/>
    <m/>
    <x v="32"/>
    <x v="76"/>
    <s v="COLQUIRI"/>
    <m/>
    <m/>
    <x v="130"/>
    <s v="ADQ. MANTTO 208/2024"/>
    <n v="43700"/>
    <x v="0"/>
    <x v="0"/>
    <x v="0"/>
    <n v="1"/>
    <x v="141"/>
    <n v="57440"/>
    <m/>
    <m/>
    <n v="1"/>
    <n v="57440"/>
    <n v="8252.8735632183907"/>
    <n v="8252.8735632183907"/>
    <n v="7180"/>
    <n v="0"/>
    <d v="2024-12-16T00:00:00"/>
    <s v="DICIEMBRE"/>
    <x v="83"/>
    <m/>
    <x v="3"/>
    <x v="3"/>
    <x v="3"/>
    <n v="0"/>
    <n v="0"/>
    <n v="4020.8"/>
    <n v="53419.199999999997"/>
    <m/>
    <m/>
    <m/>
    <x v="0"/>
    <m/>
    <m/>
    <m/>
    <m/>
    <s v="L"/>
    <s v="NORMAL"/>
    <s v="OC"/>
    <m/>
    <m/>
    <m/>
    <s v="15-0517-00--0-E"/>
    <m/>
    <m/>
  </r>
  <r>
    <x v="0"/>
    <x v="130"/>
    <x v="0"/>
    <s v="PAGO"/>
    <s v="JULIO"/>
    <d v="2024-08-29T00:00:00"/>
    <s v="CO42-CRISTHIAN VILLEGAS"/>
    <x v="5"/>
    <s v="MATERIAL ELECTRICO"/>
    <x v="4"/>
    <x v="6"/>
    <x v="126"/>
    <d v="2024-09-12T00:00:00"/>
    <m/>
    <x v="130"/>
    <s v="BIEN"/>
    <x v="131"/>
    <n v="17670"/>
    <x v="0"/>
    <x v="0"/>
    <x v="11"/>
    <x v="15"/>
    <x v="0"/>
    <x v="11"/>
    <x v="0"/>
    <x v="32"/>
    <x v="33"/>
    <x v="1"/>
    <x v="0"/>
    <x v="7"/>
    <x v="28"/>
    <x v="17"/>
    <d v="2024-09-30T00:00:00"/>
    <x v="108"/>
    <x v="54"/>
    <x v="111"/>
    <x v="137"/>
    <x v="111"/>
    <n v="17670"/>
    <x v="137"/>
    <x v="0"/>
    <x v="61"/>
    <x v="20"/>
    <n v="30"/>
    <x v="2"/>
    <m/>
    <x v="64"/>
    <x v="13"/>
    <s v="COLQUIRI"/>
    <m/>
    <m/>
    <x v="131"/>
    <s v="ADQ.MANTTO Y SERV. 74/2024"/>
    <n v="39700"/>
    <x v="0"/>
    <x v="0"/>
    <x v="18"/>
    <n v="1"/>
    <x v="142"/>
    <n v="17670"/>
    <m/>
    <m/>
    <n v="1"/>
    <n v="17670"/>
    <n v="2538.7931034482758"/>
    <n v="2538.7931034482758"/>
    <n v="2208.75"/>
    <n v="0"/>
    <d v="2024-11-02T00:00:00"/>
    <s v="OCTUBRE"/>
    <x v="84"/>
    <n v="532"/>
    <x v="91"/>
    <x v="131"/>
    <x v="33"/>
    <n v="0"/>
    <n v="0"/>
    <n v="0"/>
    <n v="17670"/>
    <m/>
    <m/>
    <m/>
    <x v="0"/>
    <m/>
    <m/>
    <m/>
    <m/>
    <s v="L"/>
    <s v="NORMAL"/>
    <s v="OC"/>
    <n v="323867"/>
    <n v="1933924"/>
    <n v="2058577"/>
    <s v="15-0517-00-622709-0-E"/>
    <m/>
    <m/>
  </r>
  <r>
    <x v="0"/>
    <x v="131"/>
    <x v="0"/>
    <s v="COTIZACION"/>
    <s v="OCTUBRE"/>
    <d v="2024-09-30T00:00:00"/>
    <s v="CO42-CRISTHIAN VILLEGAS"/>
    <x v="5"/>
    <s v="MATERIAL ELECTRICO"/>
    <x v="4"/>
    <x v="6"/>
    <x v="127"/>
    <d v="2024-10-01T00:00:00"/>
    <m/>
    <x v="131"/>
    <s v="BIEN"/>
    <x v="132"/>
    <n v="173920.96"/>
    <x v="0"/>
    <x v="0"/>
    <x v="0"/>
    <x v="0"/>
    <x v="0"/>
    <x v="6"/>
    <x v="0"/>
    <x v="22"/>
    <x v="22"/>
    <x v="1"/>
    <x v="0"/>
    <x v="7"/>
    <x v="14"/>
    <x v="13"/>
    <m/>
    <x v="3"/>
    <x v="3"/>
    <x v="3"/>
    <x v="3"/>
    <x v="3"/>
    <m/>
    <x v="3"/>
    <x v="0"/>
    <x v="3"/>
    <x v="1"/>
    <n v="30"/>
    <x v="3"/>
    <m/>
    <x v="3"/>
    <x v="3"/>
    <s v="COLQUIRI"/>
    <m/>
    <m/>
    <x v="132"/>
    <s v="ADQ.MANTTO Y SERV. 125/2024"/>
    <n v="39700"/>
    <x v="0"/>
    <x v="0"/>
    <x v="0"/>
    <n v="1"/>
    <x v="3"/>
    <n v="0"/>
    <m/>
    <m/>
    <n v="1"/>
    <n v="0"/>
    <n v="0"/>
    <n v="0"/>
    <n v="0"/>
    <n v="0"/>
    <d v="1899-12-30T00:00:00"/>
    <m/>
    <x v="3"/>
    <m/>
    <x v="3"/>
    <x v="3"/>
    <x v="3"/>
    <n v="0"/>
    <n v="0"/>
    <n v="0"/>
    <n v="0"/>
    <m/>
    <m/>
    <m/>
    <x v="0"/>
    <m/>
    <m/>
    <m/>
    <m/>
    <s v="L"/>
    <s v="NORMAL"/>
    <s v="OC"/>
    <n v="110"/>
    <s v="15-0517-00-570319-0-E"/>
    <m/>
    <n v="1754080"/>
    <m/>
    <n v="5008"/>
  </r>
  <r>
    <x v="0"/>
    <x v="132"/>
    <x v="10"/>
    <s v="COTIZACION"/>
    <s v="JULIO"/>
    <d v="2024-07-03T00:00:00"/>
    <s v="CO42-CRISTHIAN VILLEGAS"/>
    <x v="5"/>
    <s v="MATERIAL ELECTRICO"/>
    <x v="4"/>
    <x v="6"/>
    <x v="128"/>
    <d v="2024-07-01T00:00:00"/>
    <m/>
    <x v="132"/>
    <s v="BIEN"/>
    <x v="133"/>
    <n v="90019.6"/>
    <x v="0"/>
    <x v="0"/>
    <x v="0"/>
    <x v="2"/>
    <x v="0"/>
    <x v="3"/>
    <x v="0"/>
    <x v="41"/>
    <x v="42"/>
    <x v="1"/>
    <x v="0"/>
    <x v="7"/>
    <x v="12"/>
    <x v="12"/>
    <d v="2024-07-23T00:00:00"/>
    <x v="109"/>
    <x v="55"/>
    <x v="112"/>
    <x v="138"/>
    <x v="112"/>
    <n v="73348"/>
    <x v="138"/>
    <x v="0"/>
    <x v="87"/>
    <x v="1"/>
    <n v="30"/>
    <x v="0"/>
    <m/>
    <x v="74"/>
    <x v="3"/>
    <s v="COLQUIRI"/>
    <m/>
    <m/>
    <x v="133"/>
    <s v="I.T. ADQ. MANTTO Y SERV. 57/2024"/>
    <n v="39700"/>
    <x v="0"/>
    <x v="1"/>
    <x v="2"/>
    <n v="1"/>
    <x v="3"/>
    <n v="0"/>
    <m/>
    <m/>
    <n v="1"/>
    <n v="0"/>
    <n v="0"/>
    <n v="0"/>
    <n v="0"/>
    <n v="0"/>
    <d v="1900-01-04T00:00:00"/>
    <m/>
    <x v="3"/>
    <m/>
    <x v="3"/>
    <x v="3"/>
    <x v="3"/>
    <n v="-5"/>
    <n v="0"/>
    <n v="0"/>
    <n v="0"/>
    <m/>
    <m/>
    <m/>
    <x v="0"/>
    <m/>
    <m/>
    <m/>
    <m/>
    <s v="L"/>
    <s v="NORMAL"/>
    <s v="OC"/>
    <m/>
    <s v="15-0517-00-568956-0-E"/>
    <m/>
    <n v="1762521"/>
    <m/>
    <m/>
  </r>
  <r>
    <x v="0"/>
    <x v="133"/>
    <x v="0"/>
    <s v="PAGO"/>
    <s v="JULIO"/>
    <d v="2024-07-04T00:00:00"/>
    <s v="CO42-CRISTHIAN VILLEGAS"/>
    <x v="5"/>
    <s v="MATERIAL ELECTRICO"/>
    <x v="4"/>
    <x v="6"/>
    <x v="129"/>
    <d v="2024-07-04T00:00:00"/>
    <m/>
    <x v="133"/>
    <s v="BIEN"/>
    <x v="134"/>
    <n v="74368"/>
    <x v="0"/>
    <x v="14"/>
    <x v="0"/>
    <x v="0"/>
    <x v="4"/>
    <x v="3"/>
    <x v="2"/>
    <x v="65"/>
    <x v="67"/>
    <x v="1"/>
    <x v="0"/>
    <x v="7"/>
    <x v="24"/>
    <x v="21"/>
    <d v="2024-07-29T00:00:00"/>
    <x v="110"/>
    <x v="4"/>
    <x v="113"/>
    <x v="139"/>
    <x v="113"/>
    <n v="74368"/>
    <x v="139"/>
    <x v="64"/>
    <x v="88"/>
    <x v="1"/>
    <n v="30"/>
    <x v="17"/>
    <m/>
    <x v="75"/>
    <x v="28"/>
    <s v="COLQUIRI"/>
    <m/>
    <m/>
    <x v="134"/>
    <s v="ADQ. MANTTO Y SERV. 58/2024"/>
    <n v="39700"/>
    <x v="0"/>
    <x v="1"/>
    <x v="0"/>
    <n v="1"/>
    <x v="143"/>
    <n v="74368"/>
    <m/>
    <m/>
    <n v="1"/>
    <n v="74368"/>
    <n v="10685.057471264368"/>
    <n v="10685.057471264368"/>
    <n v="9296"/>
    <n v="0"/>
    <d v="2024-12-05T00:00:00"/>
    <s v="NOVIEMBRE"/>
    <x v="70"/>
    <n v="592"/>
    <x v="92"/>
    <x v="132"/>
    <x v="16"/>
    <n v="0"/>
    <n v="0"/>
    <n v="0"/>
    <n v="74368"/>
    <m/>
    <m/>
    <m/>
    <x v="0"/>
    <m/>
    <m/>
    <m/>
    <m/>
    <s v="L"/>
    <s v="NORMAL"/>
    <s v="CONTRATO"/>
    <n v="308649"/>
    <n v="1933956"/>
    <n v="2058865"/>
    <s v="15-0517-00-622716-0-E"/>
    <m/>
    <s v="1RA CANCELACION"/>
  </r>
  <r>
    <x v="0"/>
    <x v="134"/>
    <x v="0"/>
    <s v="PAGO"/>
    <s v="SEPTIEMBRE"/>
    <d v="2024-09-19T00:00:00"/>
    <s v="CO42-CRISTHIAN VILLEGAS"/>
    <x v="10"/>
    <s v="SERVICIOS TECNICOS Y OTROS"/>
    <x v="1"/>
    <x v="1"/>
    <x v="11"/>
    <d v="2024-09-19T00:00:00"/>
    <m/>
    <x v="134"/>
    <s v="SERVICIO"/>
    <x v="135"/>
    <n v="43176.84"/>
    <x v="0"/>
    <x v="0"/>
    <x v="0"/>
    <x v="1"/>
    <x v="0"/>
    <x v="0"/>
    <x v="2"/>
    <x v="60"/>
    <x v="62"/>
    <x v="1"/>
    <x v="0"/>
    <x v="1"/>
    <x v="8"/>
    <x v="1"/>
    <d v="2024-10-08T00:00:00"/>
    <x v="11"/>
    <x v="11"/>
    <x v="114"/>
    <x v="140"/>
    <x v="114"/>
    <n v="43009.15"/>
    <x v="140"/>
    <x v="65"/>
    <x v="41"/>
    <x v="1"/>
    <n v="30"/>
    <x v="33"/>
    <m/>
    <x v="15"/>
    <x v="13"/>
    <s v="COLQUIRI"/>
    <m/>
    <m/>
    <x v="135"/>
    <s v="CMB/EMC/O.CIV-ADQ/024/2024"/>
    <n v="25900"/>
    <x v="0"/>
    <x v="0"/>
    <x v="1"/>
    <n v="1"/>
    <x v="144"/>
    <n v="21895.94"/>
    <m/>
    <m/>
    <n v="1"/>
    <n v="21895.94"/>
    <n v="3145.9683908045977"/>
    <n v="3145.9683908045977"/>
    <n v="2736.9924999999998"/>
    <n v="0"/>
    <d v="2024-12-31T00:00:00"/>
    <s v="NOVIEMBRE"/>
    <x v="6"/>
    <n v="1"/>
    <x v="93"/>
    <x v="133"/>
    <x v="6"/>
    <n v="0"/>
    <n v="0"/>
    <n v="0"/>
    <n v="21895.94"/>
    <m/>
    <m/>
    <m/>
    <x v="0"/>
    <m/>
    <m/>
    <m/>
    <m/>
    <s v="L"/>
    <s v="NORMAL"/>
    <s v="CONTRATO"/>
    <m/>
    <m/>
    <m/>
    <s v="15-0517-00--0-E"/>
    <m/>
    <m/>
  </r>
  <r>
    <x v="0"/>
    <x v="134"/>
    <x v="0"/>
    <s v="PAGO"/>
    <s v="SEPTIEMBRE"/>
    <d v="2024-09-19T00:00:00"/>
    <s v="CO42-CRISTHIAN VILLEGAS"/>
    <x v="10"/>
    <s v="SERVICIOS TECNICOS Y OTROS"/>
    <x v="1"/>
    <x v="1"/>
    <x v="11"/>
    <d v="2024-09-19T00:00:00"/>
    <m/>
    <x v="134"/>
    <s v="SERVICIO"/>
    <x v="135"/>
    <n v="43176.84"/>
    <x v="0"/>
    <x v="0"/>
    <x v="0"/>
    <x v="1"/>
    <x v="0"/>
    <x v="0"/>
    <x v="2"/>
    <x v="60"/>
    <x v="62"/>
    <x v="1"/>
    <x v="0"/>
    <x v="1"/>
    <x v="8"/>
    <x v="1"/>
    <d v="2024-10-08T00:00:00"/>
    <x v="11"/>
    <x v="11"/>
    <x v="114"/>
    <x v="140"/>
    <x v="114"/>
    <n v="43009.15"/>
    <x v="140"/>
    <x v="65"/>
    <x v="41"/>
    <x v="1"/>
    <n v="30"/>
    <x v="33"/>
    <m/>
    <x v="15"/>
    <x v="13"/>
    <s v="COLQUIRI"/>
    <m/>
    <m/>
    <x v="135"/>
    <s v="CMB/EMC/O.CIV-ADQ/024/2024"/>
    <n v="25900"/>
    <x v="0"/>
    <x v="0"/>
    <x v="1"/>
    <n v="1"/>
    <x v="145"/>
    <n v="21267.65"/>
    <m/>
    <m/>
    <n v="1"/>
    <n v="21267.65"/>
    <n v="3055.69683908046"/>
    <n v="3055.69683908046"/>
    <n v="2658.4562500000002"/>
    <n v="0"/>
    <d v="2024-12-31T00:00:00"/>
    <s v="DICIEMBRE"/>
    <x v="85"/>
    <n v="2"/>
    <x v="69"/>
    <x v="134"/>
    <x v="2"/>
    <n v="0"/>
    <n v="0"/>
    <n v="0"/>
    <n v="21267.65"/>
    <m/>
    <m/>
    <m/>
    <x v="0"/>
    <m/>
    <m/>
    <m/>
    <m/>
    <s v="L"/>
    <s v="NORMAL"/>
    <s v="CONTRATO"/>
    <m/>
    <m/>
    <m/>
    <s v="15-0517-00--0-E"/>
    <m/>
    <m/>
  </r>
  <r>
    <x v="0"/>
    <x v="135"/>
    <x v="0"/>
    <s v="CONTRATO "/>
    <s v="SEPTIEMBRE"/>
    <d v="2024-09-10T00:00:00"/>
    <s v="CO42-CRISTHIAN VILLEGAS"/>
    <x v="1"/>
    <s v="PRODUCTOS QUIMICOS"/>
    <x v="6"/>
    <x v="7"/>
    <x v="130"/>
    <d v="2024-09-18T00:00:00"/>
    <m/>
    <x v="135"/>
    <s v="BIEN"/>
    <x v="136"/>
    <n v="96000"/>
    <x v="0"/>
    <x v="0"/>
    <x v="13"/>
    <x v="16"/>
    <x v="0"/>
    <x v="0"/>
    <x v="2"/>
    <x v="49"/>
    <x v="50"/>
    <x v="1"/>
    <x v="0"/>
    <x v="9"/>
    <x v="14"/>
    <x v="13"/>
    <d v="2024-10-04T00:00:00"/>
    <x v="111"/>
    <x v="56"/>
    <x v="115"/>
    <x v="141"/>
    <x v="115"/>
    <n v="79720"/>
    <x v="141"/>
    <x v="0"/>
    <x v="89"/>
    <x v="1"/>
    <n v="30"/>
    <x v="25"/>
    <m/>
    <x v="33"/>
    <x v="3"/>
    <s v="COLQUIRI"/>
    <m/>
    <m/>
    <x v="136"/>
    <s v="ADQ/SIMA-031/2024"/>
    <n v="34200"/>
    <x v="0"/>
    <x v="0"/>
    <x v="19"/>
    <n v="2000"/>
    <x v="3"/>
    <n v="0"/>
    <m/>
    <m/>
    <n v="2000"/>
    <n v="0"/>
    <n v="0"/>
    <n v="0"/>
    <n v="0"/>
    <n v="0"/>
    <d v="1900-03-03T00:00:00"/>
    <m/>
    <x v="3"/>
    <m/>
    <x v="3"/>
    <x v="3"/>
    <x v="3"/>
    <n v="-63"/>
    <n v="0"/>
    <n v="0"/>
    <n v="0"/>
    <m/>
    <m/>
    <m/>
    <x v="0"/>
    <m/>
    <m/>
    <m/>
    <m/>
    <s v="L"/>
    <s v="NORMAL"/>
    <s v="OC"/>
    <m/>
    <m/>
    <m/>
    <s v="15-0517-00--0-E"/>
    <m/>
    <m/>
  </r>
  <r>
    <x v="0"/>
    <x v="136"/>
    <x v="0"/>
    <s v="CONTRATO "/>
    <s v="JUNIO"/>
    <d v="2024-06-07T00:00:00"/>
    <s v="CO42-CRISTHIAN VILLEGAS"/>
    <x v="3"/>
    <s v="PRODUCTOS METÁLICOS"/>
    <x v="1"/>
    <x v="1"/>
    <x v="131"/>
    <d v="2024-06-10T00:00:00"/>
    <m/>
    <x v="136"/>
    <s v="BIEN"/>
    <x v="137"/>
    <n v="175603.25"/>
    <x v="0"/>
    <x v="0"/>
    <x v="0"/>
    <x v="2"/>
    <x v="0"/>
    <x v="1"/>
    <x v="2"/>
    <x v="54"/>
    <x v="56"/>
    <x v="1"/>
    <x v="0"/>
    <x v="1"/>
    <x v="8"/>
    <x v="1"/>
    <d v="2024-06-18T00:00:00"/>
    <x v="112"/>
    <x v="13"/>
    <x v="116"/>
    <x v="142"/>
    <x v="116"/>
    <n v="175603.25"/>
    <x v="142"/>
    <x v="66"/>
    <x v="90"/>
    <x v="1"/>
    <n v="30"/>
    <x v="11"/>
    <m/>
    <x v="53"/>
    <x v="63"/>
    <s v="COLQUIRI"/>
    <m/>
    <m/>
    <x v="137"/>
    <s v="CMB/EMC/O.CIV-ADQ/028/2024"/>
    <n v="34600"/>
    <x v="0"/>
    <x v="0"/>
    <x v="2"/>
    <n v="1"/>
    <x v="146"/>
    <n v="175603.15"/>
    <m/>
    <m/>
    <n v="1"/>
    <n v="175603.15"/>
    <n v="25230.337643678162"/>
    <n v="25230.337643678162"/>
    <n v="21950.393749999999"/>
    <n v="0"/>
    <d v="2024-09-15T00:00:00"/>
    <s v="OCTUBRE"/>
    <x v="46"/>
    <n v="482"/>
    <x v="94"/>
    <x v="135"/>
    <x v="49"/>
    <n v="0"/>
    <n v="0"/>
    <n v="0"/>
    <n v="175603.15"/>
    <m/>
    <m/>
    <m/>
    <x v="0"/>
    <m/>
    <m/>
    <m/>
    <s v="GASTO"/>
    <s v="L"/>
    <s v="NORMAL"/>
    <s v="CONTRATO"/>
    <m/>
    <s v="15-0517-00-568956-0-E"/>
    <m/>
    <n v="1762521"/>
    <m/>
    <n v="0"/>
  </r>
  <r>
    <x v="0"/>
    <x v="137"/>
    <x v="0"/>
    <s v="PAGO"/>
    <s v="OCTUBRE"/>
    <d v="2024-09-25T00:00:00"/>
    <s v="CO42-CRISTHIAN VILLEGAS"/>
    <x v="10"/>
    <s v="SERVICIOS TECNICOS Y OTROS"/>
    <x v="1"/>
    <x v="1"/>
    <x v="132"/>
    <d v="2024-09-25T00:00:00"/>
    <m/>
    <x v="137"/>
    <s v="BIEN"/>
    <x v="138"/>
    <n v="205650"/>
    <x v="0"/>
    <x v="0"/>
    <x v="0"/>
    <x v="1"/>
    <x v="0"/>
    <x v="1"/>
    <x v="2"/>
    <x v="42"/>
    <x v="43"/>
    <x v="1"/>
    <x v="0"/>
    <x v="1"/>
    <x v="8"/>
    <x v="1"/>
    <d v="2024-10-14T00:00:00"/>
    <x v="113"/>
    <x v="57"/>
    <x v="117"/>
    <x v="143"/>
    <x v="117"/>
    <n v="205650"/>
    <x v="143"/>
    <x v="67"/>
    <x v="91"/>
    <x v="1"/>
    <n v="30"/>
    <x v="20"/>
    <m/>
    <x v="76"/>
    <x v="37"/>
    <s v="COLQUIRI"/>
    <m/>
    <m/>
    <x v="138"/>
    <s v="CMB/EMC/O.CIV-ADQ/048/2024"/>
    <n v="25900"/>
    <x v="0"/>
    <x v="0"/>
    <x v="1"/>
    <n v="1"/>
    <x v="147"/>
    <n v="205650"/>
    <m/>
    <m/>
    <n v="1"/>
    <n v="205650"/>
    <n v="29547.413793103449"/>
    <n v="29547.413793103449"/>
    <n v="25706.25"/>
    <n v="0"/>
    <d v="2024-12-30T00:00:00"/>
    <s v="DICIEMBRE"/>
    <x v="69"/>
    <n v="1"/>
    <x v="95"/>
    <x v="136"/>
    <x v="12"/>
    <n v="0"/>
    <n v="0"/>
    <n v="0"/>
    <n v="205650"/>
    <m/>
    <m/>
    <m/>
    <x v="0"/>
    <m/>
    <m/>
    <m/>
    <m/>
    <s v="L"/>
    <s v="NORMAL"/>
    <s v="CONTRATO"/>
    <n v="110"/>
    <s v="15-0517-00-570319-0-E"/>
    <m/>
    <n v="1754080"/>
    <m/>
    <n v="5008"/>
  </r>
  <r>
    <x v="0"/>
    <x v="138"/>
    <x v="0"/>
    <s v="PAGO"/>
    <s v="JUNIO"/>
    <d v="2024-06-14T00:00:00"/>
    <s v="CO42-CRISTHIAN VILLEGAS"/>
    <x v="20"/>
    <s v="OTROS GASTOS POR CONCEPTO DE INSTALACIÓN, MANTENIMIENTO Y REPARACIÓN"/>
    <x v="3"/>
    <x v="4"/>
    <x v="133"/>
    <d v="2024-06-14T00:00:00"/>
    <m/>
    <x v="62"/>
    <s v="SERVICIO"/>
    <x v="139"/>
    <n v="28335"/>
    <x v="0"/>
    <x v="0"/>
    <x v="0"/>
    <x v="2"/>
    <x v="0"/>
    <x v="3"/>
    <x v="2"/>
    <x v="65"/>
    <x v="67"/>
    <x v="1"/>
    <x v="0"/>
    <x v="4"/>
    <x v="32"/>
    <x v="27"/>
    <d v="2024-07-22T00:00:00"/>
    <x v="114"/>
    <x v="36"/>
    <x v="118"/>
    <x v="144"/>
    <x v="118"/>
    <n v="28335"/>
    <x v="144"/>
    <x v="68"/>
    <x v="92"/>
    <x v="1"/>
    <n v="30"/>
    <x v="13"/>
    <m/>
    <x v="77"/>
    <x v="42"/>
    <s v="COLQUIRI"/>
    <m/>
    <m/>
    <x v="139"/>
    <s v="IT-PCPL-071/2024"/>
    <n v="24300"/>
    <x v="0"/>
    <x v="0"/>
    <x v="2"/>
    <n v="1"/>
    <x v="148"/>
    <n v="28335"/>
    <m/>
    <m/>
    <n v="1"/>
    <n v="28335"/>
    <n v="4071.1206896551726"/>
    <n v="4071.1206896551726"/>
    <n v="3541.875"/>
    <n v="0"/>
    <d v="2024-09-01T00:00:00"/>
    <s v="AGOSTO"/>
    <x v="37"/>
    <n v="212"/>
    <x v="96"/>
    <x v="137"/>
    <x v="14"/>
    <n v="0"/>
    <n v="0"/>
    <n v="0"/>
    <n v="28335"/>
    <m/>
    <m/>
    <m/>
    <x v="0"/>
    <m/>
    <m/>
    <m/>
    <m/>
    <s v="L"/>
    <s v="NORMAL"/>
    <s v="CONTRATO"/>
    <m/>
    <s v="15-0517-00-568956-0-E"/>
    <m/>
    <n v="1762521"/>
    <m/>
    <m/>
  </r>
  <r>
    <x v="0"/>
    <x v="139"/>
    <x v="0"/>
    <s v="PAGO PARCIAL"/>
    <s v="OCTUBRE"/>
    <d v="2024-09-30T00:00:00"/>
    <s v="CO42-CRISTHIAN VILLEGAS"/>
    <x v="8"/>
    <s v="MANTENIMIENTO DE OFICINAS Y REPARACIONES VARIAS, MATENIMIENTO CAMPAMENTOS"/>
    <x v="1"/>
    <x v="1"/>
    <x v="134"/>
    <d v="2024-09-30T00:00:00"/>
    <m/>
    <x v="138"/>
    <s v="SERVICIO"/>
    <x v="140"/>
    <n v="149235.21"/>
    <x v="0"/>
    <x v="0"/>
    <x v="0"/>
    <x v="1"/>
    <x v="0"/>
    <x v="0"/>
    <x v="2"/>
    <x v="52"/>
    <x v="54"/>
    <x v="1"/>
    <x v="0"/>
    <x v="1"/>
    <x v="8"/>
    <x v="1"/>
    <d v="2024-10-22T00:00:00"/>
    <x v="115"/>
    <x v="58"/>
    <x v="119"/>
    <x v="145"/>
    <x v="119"/>
    <n v="149157.10999999999"/>
    <x v="145"/>
    <x v="69"/>
    <x v="35"/>
    <x v="1"/>
    <n v="30"/>
    <x v="34"/>
    <m/>
    <x v="51"/>
    <x v="31"/>
    <s v="COLQUIRI"/>
    <m/>
    <m/>
    <x v="140"/>
    <s v="CMB/EMC/O.CIV-ADQ/052/2024"/>
    <n v="24110"/>
    <x v="0"/>
    <x v="0"/>
    <x v="1"/>
    <n v="1"/>
    <x v="149"/>
    <n v="84227.48"/>
    <m/>
    <m/>
    <n v="1"/>
    <n v="84227.48"/>
    <n v="12101.649425287356"/>
    <n v="12101.649425287356"/>
    <n v="10528.434999999999"/>
    <n v="0"/>
    <d v="2025-01-02T00:00:00"/>
    <s v="NOVIEMBRE"/>
    <x v="6"/>
    <n v="1"/>
    <x v="93"/>
    <x v="138"/>
    <x v="6"/>
    <n v="0"/>
    <n v="0"/>
    <n v="0"/>
    <n v="84227.48"/>
    <m/>
    <m/>
    <m/>
    <x v="0"/>
    <m/>
    <m/>
    <m/>
    <m/>
    <s v="L"/>
    <s v="NORMAL"/>
    <s v="CONTRATO"/>
    <n v="111"/>
    <s v="15-0517-00-570319-0-E"/>
    <m/>
    <n v="1754080"/>
    <m/>
    <n v="28000.66"/>
  </r>
  <r>
    <x v="0"/>
    <x v="139"/>
    <x v="0"/>
    <s v="PAGO PARCIAL"/>
    <s v="OCTUBRE"/>
    <d v="2024-09-30T00:00:00"/>
    <s v="CO42-CRISTHIAN VILLEGAS"/>
    <x v="8"/>
    <s v="MANTENIMIENTO DE OFICINAS Y REPARACIONES VARIAS, MATENIMIENTO CAMPAMENTOS"/>
    <x v="1"/>
    <x v="1"/>
    <x v="134"/>
    <d v="2024-09-30T00:00:00"/>
    <m/>
    <x v="138"/>
    <s v="SERVICIO"/>
    <x v="140"/>
    <n v="149235.21"/>
    <x v="0"/>
    <x v="0"/>
    <x v="0"/>
    <x v="1"/>
    <x v="0"/>
    <x v="0"/>
    <x v="2"/>
    <x v="52"/>
    <x v="54"/>
    <x v="1"/>
    <x v="0"/>
    <x v="1"/>
    <x v="8"/>
    <x v="1"/>
    <d v="2024-10-22T00:00:00"/>
    <x v="115"/>
    <x v="58"/>
    <x v="119"/>
    <x v="145"/>
    <x v="119"/>
    <n v="149157.10999999999"/>
    <x v="145"/>
    <x v="69"/>
    <x v="35"/>
    <x v="1"/>
    <n v="30"/>
    <x v="34"/>
    <m/>
    <x v="51"/>
    <x v="31"/>
    <s v="COLQUIRI"/>
    <m/>
    <m/>
    <x v="140"/>
    <s v="CMB/EMC/O.CIV-ADQ/052/2024"/>
    <n v="24110"/>
    <x v="0"/>
    <x v="0"/>
    <x v="1"/>
    <n v="1"/>
    <x v="150"/>
    <n v="64929.63"/>
    <m/>
    <m/>
    <n v="1"/>
    <n v="64929.63"/>
    <n v="9328.9698275862065"/>
    <n v="9328.9698275862065"/>
    <n v="8116.2037499999997"/>
    <n v="0"/>
    <d v="2025-01-02T00:00:00"/>
    <s v="DICIEMBRE"/>
    <x v="69"/>
    <n v="2"/>
    <x v="32"/>
    <x v="139"/>
    <x v="2"/>
    <n v="0"/>
    <n v="0"/>
    <n v="0"/>
    <n v="64929.63"/>
    <m/>
    <m/>
    <m/>
    <x v="0"/>
    <m/>
    <m/>
    <m/>
    <m/>
    <s v="L"/>
    <s v="NORMAL"/>
    <s v="CONTRATO"/>
    <n v="111"/>
    <s v="15-0517-00-570319-0-E"/>
    <m/>
    <n v="1754080"/>
    <m/>
    <n v="28000.66"/>
  </r>
  <r>
    <x v="0"/>
    <x v="140"/>
    <x v="0"/>
    <s v="PAGO"/>
    <s v="JUNIO"/>
    <d v="2024-06-18T00:00:00"/>
    <s v="CO42-CRISTHIAN VILLEGAS"/>
    <x v="5"/>
    <s v="MATERIAL ELECTRICO"/>
    <x v="7"/>
    <x v="8"/>
    <x v="135"/>
    <d v="2024-06-18T00:00:00"/>
    <m/>
    <x v="139"/>
    <s v="BIEN"/>
    <x v="141"/>
    <n v="9940"/>
    <x v="0"/>
    <x v="0"/>
    <x v="0"/>
    <x v="0"/>
    <x v="0"/>
    <x v="3"/>
    <x v="2"/>
    <x v="66"/>
    <x v="68"/>
    <x v="1"/>
    <x v="0"/>
    <x v="10"/>
    <x v="17"/>
    <x v="15"/>
    <d v="2024-07-10T00:00:00"/>
    <x v="116"/>
    <x v="59"/>
    <x v="120"/>
    <x v="146"/>
    <x v="120"/>
    <n v="9660"/>
    <x v="146"/>
    <x v="0"/>
    <x v="26"/>
    <x v="1"/>
    <n v="30"/>
    <x v="1"/>
    <m/>
    <x v="78"/>
    <x v="77"/>
    <s v="COLQUIRI"/>
    <m/>
    <m/>
    <x v="141"/>
    <s v="I.T.ADQ.MINA 034/2024"/>
    <n v="39700"/>
    <x v="0"/>
    <x v="0"/>
    <x v="0"/>
    <n v="1"/>
    <x v="151"/>
    <n v="9660"/>
    <m/>
    <m/>
    <n v="1"/>
    <n v="9660"/>
    <n v="1387.9310344827586"/>
    <n v="1387.9310344827586"/>
    <n v="1207.5"/>
    <n v="0"/>
    <d v="2024-07-29T00:00:00"/>
    <s v="JULIO"/>
    <x v="86"/>
    <n v="309"/>
    <x v="97"/>
    <x v="140"/>
    <x v="50"/>
    <n v="0"/>
    <n v="0"/>
    <n v="0"/>
    <n v="9660"/>
    <m/>
    <m/>
    <m/>
    <x v="0"/>
    <m/>
    <m/>
    <m/>
    <m/>
    <s v="L"/>
    <s v="NORMAL"/>
    <s v="OC"/>
    <m/>
    <s v="15-0517-00-568956-0-E"/>
    <m/>
    <n v="1762521"/>
    <m/>
    <m/>
  </r>
  <r>
    <x v="0"/>
    <x v="141"/>
    <x v="0"/>
    <s v="PAGO"/>
    <s v="JULIO"/>
    <d v="2024-07-17T00:00:00"/>
    <s v="CO42-CRISTHIAN VILLEGAS"/>
    <x v="14"/>
    <s v="ALQUILER DE EQUIPO Y MAQUINARIA"/>
    <x v="0"/>
    <x v="11"/>
    <x v="136"/>
    <d v="2024-07-12T00:00:00"/>
    <m/>
    <x v="140"/>
    <s v="SERVICIO"/>
    <x v="142"/>
    <n v="16000"/>
    <x v="0"/>
    <x v="0"/>
    <x v="14"/>
    <x v="5"/>
    <x v="0"/>
    <x v="12"/>
    <x v="2"/>
    <x v="67"/>
    <x v="69"/>
    <x v="1"/>
    <x v="0"/>
    <x v="17"/>
    <x v="11"/>
    <x v="28"/>
    <d v="2024-07-12T00:00:00"/>
    <x v="117"/>
    <x v="12"/>
    <x v="121"/>
    <x v="147"/>
    <x v="121"/>
    <n v="16000"/>
    <x v="147"/>
    <x v="0"/>
    <x v="21"/>
    <x v="21"/>
    <n v="30"/>
    <x v="1"/>
    <m/>
    <x v="79"/>
    <x v="78"/>
    <s v="COLQUIRI"/>
    <m/>
    <m/>
    <x v="142"/>
    <s v="RSC-150/2024"/>
    <n v="23200"/>
    <x v="0"/>
    <x v="1"/>
    <x v="5"/>
    <n v="1"/>
    <x v="152"/>
    <n v="16000"/>
    <m/>
    <m/>
    <n v="1"/>
    <n v="16000"/>
    <n v="2298.8505747126437"/>
    <n v="2298.8505747126437"/>
    <n v="2000"/>
    <n v="0"/>
    <d v="2024-08-23T00:00:00"/>
    <s v="AGOSTO"/>
    <x v="87"/>
    <n v="584"/>
    <x v="15"/>
    <x v="141"/>
    <x v="11"/>
    <n v="0"/>
    <n v="0"/>
    <n v="0"/>
    <n v="16000"/>
    <m/>
    <m/>
    <m/>
    <x v="0"/>
    <m/>
    <m/>
    <m/>
    <m/>
    <s v="L"/>
    <s v="NORMAL"/>
    <s v="OC"/>
    <m/>
    <s v="15-0517-00-568733-0-E"/>
    <m/>
    <n v="1748511"/>
    <m/>
    <m/>
  </r>
  <r>
    <x v="0"/>
    <x v="142"/>
    <x v="0"/>
    <s v="CONTRATO "/>
    <s v="SEPTIEMBRE"/>
    <d v="2024-09-24T00:00:00"/>
    <s v="CO42-CRISTHIAN VILLEGAS"/>
    <x v="15"/>
    <s v="OTRAS MAQUINARIAS Y EQUIPO"/>
    <x v="1"/>
    <x v="1"/>
    <x v="137"/>
    <d v="2024-09-24T00:00:00"/>
    <m/>
    <x v="141"/>
    <s v="BIEN"/>
    <x v="143"/>
    <n v="400837"/>
    <x v="0"/>
    <x v="0"/>
    <x v="0"/>
    <x v="0"/>
    <x v="0"/>
    <x v="0"/>
    <x v="2"/>
    <x v="27"/>
    <x v="27"/>
    <x v="1"/>
    <x v="0"/>
    <x v="1"/>
    <x v="8"/>
    <x v="1"/>
    <d v="2024-10-15T00:00:00"/>
    <x v="118"/>
    <x v="60"/>
    <x v="122"/>
    <x v="148"/>
    <x v="122"/>
    <n v="400288"/>
    <x v="148"/>
    <x v="70"/>
    <x v="24"/>
    <x v="1"/>
    <n v="30"/>
    <x v="13"/>
    <m/>
    <x v="52"/>
    <x v="79"/>
    <s v="COLQUIRI"/>
    <m/>
    <m/>
    <x v="143"/>
    <s v="CMB/EMC/O.CIV-ADQ/047/2024"/>
    <n v="43700"/>
    <x v="0"/>
    <x v="0"/>
    <x v="0"/>
    <n v="1"/>
    <x v="153"/>
    <n v="400288"/>
    <m/>
    <m/>
    <n v="1"/>
    <n v="400288"/>
    <n v="57512.643678160923"/>
    <n v="57512.643678160923"/>
    <n v="50036"/>
    <n v="0"/>
    <d v="2024-12-24T00:00:00"/>
    <m/>
    <x v="3"/>
    <m/>
    <x v="3"/>
    <x v="3"/>
    <x v="3"/>
    <n v="-45650"/>
    <n v="-91365736"/>
    <n v="28020.160000000003"/>
    <n v="91738003.840000004"/>
    <m/>
    <m/>
    <m/>
    <x v="0"/>
    <m/>
    <m/>
    <m/>
    <m/>
    <s v="L"/>
    <s v="NORMAL"/>
    <s v="CONTRATO"/>
    <m/>
    <s v="15-0517-00-580539-0-E"/>
    <m/>
    <n v="1792339"/>
    <m/>
    <m/>
  </r>
  <r>
    <x v="0"/>
    <x v="143"/>
    <x v="0"/>
    <s v="NOTIFICACION"/>
    <s v="OCTUBRE"/>
    <d v="2024-10-16T00:00:00"/>
    <s v="CO42-CRISTHIAN VILLEGAS"/>
    <x v="6"/>
    <s v="OTROS REPUESTOS Y ACCESORIOS"/>
    <x v="3"/>
    <x v="4"/>
    <x v="138"/>
    <d v="2024-10-16T00:00:00"/>
    <m/>
    <x v="142"/>
    <s v="BIEN"/>
    <x v="144"/>
    <n v="229140"/>
    <x v="0"/>
    <x v="0"/>
    <x v="0"/>
    <x v="0"/>
    <x v="0"/>
    <x v="0"/>
    <x v="2"/>
    <x v="68"/>
    <x v="70"/>
    <x v="1"/>
    <x v="0"/>
    <x v="14"/>
    <x v="15"/>
    <x v="13"/>
    <d v="2024-09-23T00:00:00"/>
    <x v="119"/>
    <x v="27"/>
    <x v="123"/>
    <x v="149"/>
    <x v="123"/>
    <n v="229140"/>
    <x v="149"/>
    <x v="0"/>
    <x v="53"/>
    <x v="1"/>
    <n v="30"/>
    <x v="35"/>
    <m/>
    <x v="80"/>
    <x v="3"/>
    <s v="COLQUIRI"/>
    <m/>
    <m/>
    <x v="144"/>
    <s v="EMC-PCPL-095/2024"/>
    <n v="39800"/>
    <x v="0"/>
    <x v="0"/>
    <x v="0"/>
    <n v="1"/>
    <x v="154"/>
    <n v="229140"/>
    <m/>
    <m/>
    <n v="1"/>
    <n v="229140"/>
    <n v="32922.413793103449"/>
    <n v="32922.413793103449"/>
    <n v="28642.5"/>
    <n v="0"/>
    <d v="1900-03-05T00:00:00"/>
    <m/>
    <x v="3"/>
    <m/>
    <x v="3"/>
    <x v="3"/>
    <x v="3"/>
    <n v="-65"/>
    <n v="-74470.5"/>
    <n v="16039.800000000001"/>
    <n v="287570.7"/>
    <m/>
    <m/>
    <m/>
    <x v="0"/>
    <m/>
    <m/>
    <m/>
    <m/>
    <s v="I"/>
    <s v="NORMAL"/>
    <s v="OC"/>
    <m/>
    <m/>
    <m/>
    <s v="15-0517-00--0-E"/>
    <m/>
    <s v="COMISIONES BCB"/>
  </r>
  <r>
    <x v="0"/>
    <x v="144"/>
    <x v="0"/>
    <s v="PAGO"/>
    <s v="JULIO"/>
    <d v="2024-07-18T00:00:00"/>
    <s v="CO42-CRISTHIAN VILLEGAS"/>
    <x v="10"/>
    <s v="SERVICIOS TECNICOS Y OTROS"/>
    <x v="1"/>
    <x v="9"/>
    <x v="139"/>
    <d v="2024-07-30T00:00:00"/>
    <m/>
    <x v="143"/>
    <s v="BIEN"/>
    <x v="145"/>
    <n v="34950"/>
    <x v="0"/>
    <x v="0"/>
    <x v="0"/>
    <x v="17"/>
    <x v="0"/>
    <x v="1"/>
    <x v="2"/>
    <x v="69"/>
    <x v="71"/>
    <x v="1"/>
    <x v="0"/>
    <x v="1"/>
    <x v="8"/>
    <x v="1"/>
    <d v="2024-09-27T00:00:00"/>
    <x v="120"/>
    <x v="61"/>
    <x v="124"/>
    <x v="150"/>
    <x v="124"/>
    <n v="34930"/>
    <x v="150"/>
    <x v="71"/>
    <x v="91"/>
    <x v="1"/>
    <n v="30"/>
    <x v="36"/>
    <m/>
    <x v="39"/>
    <x v="80"/>
    <s v="COLQUIRI"/>
    <m/>
    <m/>
    <x v="145"/>
    <s v="CMB7EMC7O.CIV-ADQ/037/2024"/>
    <n v="25900"/>
    <x v="0"/>
    <x v="1"/>
    <x v="20"/>
    <n v="1"/>
    <x v="155"/>
    <n v="34930"/>
    <m/>
    <m/>
    <n v="1"/>
    <n v="34930"/>
    <n v="5018.6781609195405"/>
    <n v="5018.6781609195405"/>
    <n v="4366.25"/>
    <n v="0"/>
    <d v="2024-12-30T00:00:00"/>
    <s v="DICIEMBRE"/>
    <x v="69"/>
    <n v="1"/>
    <x v="98"/>
    <x v="142"/>
    <x v="12"/>
    <n v="0"/>
    <n v="0"/>
    <n v="0"/>
    <n v="34930"/>
    <m/>
    <m/>
    <m/>
    <x v="0"/>
    <m/>
    <m/>
    <m/>
    <m/>
    <s v="L"/>
    <s v="NORMAL"/>
    <s v="CONTRATO"/>
    <m/>
    <s v="15-0517-00-568733-0-E"/>
    <m/>
    <n v="1748511"/>
    <m/>
    <m/>
  </r>
  <r>
    <x v="0"/>
    <x v="145"/>
    <x v="0"/>
    <s v="PAGO"/>
    <s v="OCTUBRE"/>
    <d v="2024-09-30T00:00:00"/>
    <s v="CO42-CRISTHIAN VILLEGAS"/>
    <x v="21"/>
    <s v="SERVICIOS DE LABORATORIOS ESPECIALIZADOS"/>
    <x v="6"/>
    <x v="7"/>
    <x v="116"/>
    <d v="2024-09-30T00:00:00"/>
    <m/>
    <x v="144"/>
    <s v="SERVICIO"/>
    <x v="146"/>
    <n v="33050"/>
    <x v="0"/>
    <x v="0"/>
    <x v="0"/>
    <x v="1"/>
    <x v="0"/>
    <x v="0"/>
    <x v="0"/>
    <x v="22"/>
    <x v="22"/>
    <x v="1"/>
    <x v="0"/>
    <x v="9"/>
    <x v="16"/>
    <x v="14"/>
    <d v="2024-11-08T00:00:00"/>
    <x v="121"/>
    <x v="30"/>
    <x v="125"/>
    <x v="151"/>
    <x v="125"/>
    <n v="6350"/>
    <x v="151"/>
    <x v="0"/>
    <x v="93"/>
    <x v="1"/>
    <n v="30"/>
    <x v="1"/>
    <m/>
    <x v="19"/>
    <x v="81"/>
    <s v="COLQUIRI"/>
    <m/>
    <m/>
    <x v="146"/>
    <s v="ADQ/SIMA-100/2024"/>
    <n v="26700"/>
    <x v="0"/>
    <x v="0"/>
    <x v="1"/>
    <n v="1"/>
    <x v="156"/>
    <n v="6350"/>
    <m/>
    <m/>
    <n v="1"/>
    <n v="6350"/>
    <n v="912.35632183908046"/>
    <n v="912.35632183908046"/>
    <n v="793.75"/>
    <n v="0"/>
    <d v="2024-12-28T00:00:00"/>
    <s v="DICIEMBRE"/>
    <x v="88"/>
    <n v="1"/>
    <x v="99"/>
    <x v="143"/>
    <x v="2"/>
    <n v="0"/>
    <n v="0"/>
    <n v="0"/>
    <n v="6350"/>
    <m/>
    <m/>
    <m/>
    <x v="0"/>
    <m/>
    <m/>
    <m/>
    <m/>
    <s v="L"/>
    <s v="NORMAL"/>
    <s v="OC"/>
    <m/>
    <m/>
    <m/>
    <s v="15-0517-00--0-E"/>
    <m/>
    <m/>
  </r>
  <r>
    <x v="0"/>
    <x v="145"/>
    <x v="0"/>
    <s v="PAGO"/>
    <s v="OCTUBRE"/>
    <d v="2024-09-30T00:00:00"/>
    <s v="CO42-CRISTHIAN VILLEGAS"/>
    <x v="21"/>
    <s v="SERVICIOS DE LABORATORIOS ESPECIALIZADOS"/>
    <x v="6"/>
    <x v="7"/>
    <x v="116"/>
    <d v="2024-09-30T00:00:00"/>
    <m/>
    <x v="144"/>
    <s v="SERVICIO"/>
    <x v="146"/>
    <n v="33050"/>
    <x v="0"/>
    <x v="0"/>
    <x v="0"/>
    <x v="1"/>
    <x v="0"/>
    <x v="0"/>
    <x v="0"/>
    <x v="22"/>
    <x v="22"/>
    <x v="1"/>
    <x v="0"/>
    <x v="9"/>
    <x v="16"/>
    <x v="14"/>
    <d v="2024-11-08T00:00:00"/>
    <x v="121"/>
    <x v="30"/>
    <x v="125"/>
    <x v="152"/>
    <x v="125"/>
    <n v="26700"/>
    <x v="152"/>
    <x v="72"/>
    <x v="23"/>
    <x v="1"/>
    <n v="30"/>
    <x v="7"/>
    <m/>
    <x v="19"/>
    <x v="82"/>
    <s v="COLQUIRI"/>
    <m/>
    <m/>
    <x v="146"/>
    <s v="ADQ/SIMA-100/2024"/>
    <n v="26700"/>
    <x v="0"/>
    <x v="0"/>
    <x v="1"/>
    <n v="1"/>
    <x v="157"/>
    <n v="26700"/>
    <m/>
    <m/>
    <n v="1"/>
    <n v="26700"/>
    <n v="3836.2068965517242"/>
    <n v="3836.2068965517242"/>
    <n v="3337.5"/>
    <n v="0"/>
    <d v="2024-12-31T00:00:00"/>
    <s v="DICIEMBRE"/>
    <x v="69"/>
    <n v="1"/>
    <x v="100"/>
    <x v="144"/>
    <x v="2"/>
    <n v="0"/>
    <n v="0"/>
    <n v="0"/>
    <n v="26700"/>
    <m/>
    <m/>
    <m/>
    <x v="0"/>
    <m/>
    <m/>
    <m/>
    <m/>
    <s v="L"/>
    <s v="NORMAL"/>
    <s v="CONTRATO"/>
    <m/>
    <m/>
    <m/>
    <s v="15-0517-00--0-E"/>
    <m/>
    <m/>
  </r>
  <r>
    <x v="1"/>
    <x v="146"/>
    <x v="0"/>
    <s v="COTIZACION"/>
    <s v="DICIEMBRE"/>
    <d v="2024-11-26T00:00:00"/>
    <s v="CO42-CRISTHIAN VILLEGAS"/>
    <x v="1"/>
    <s v="PRODUCTOS QUIMICOS"/>
    <x v="2"/>
    <x v="3"/>
    <x v="140"/>
    <d v="2024-12-05T00:00:00"/>
    <m/>
    <x v="145"/>
    <s v="BIEN"/>
    <x v="147"/>
    <n v="584640"/>
    <x v="0"/>
    <x v="0"/>
    <x v="0"/>
    <x v="0"/>
    <x v="0"/>
    <x v="2"/>
    <x v="0"/>
    <x v="3"/>
    <x v="3"/>
    <x v="1"/>
    <x v="0"/>
    <x v="3"/>
    <x v="3"/>
    <x v="3"/>
    <m/>
    <x v="3"/>
    <x v="3"/>
    <x v="3"/>
    <x v="3"/>
    <x v="3"/>
    <m/>
    <x v="3"/>
    <x v="0"/>
    <x v="3"/>
    <x v="1"/>
    <n v="30"/>
    <x v="3"/>
    <m/>
    <x v="3"/>
    <x v="3"/>
    <s v="COLQUIRI"/>
    <m/>
    <m/>
    <x v="147"/>
    <s v="LAB-PC-R-141/2024"/>
    <n v="34200"/>
    <x v="0"/>
    <x v="0"/>
    <x v="0"/>
    <n v="1"/>
    <x v="3"/>
    <n v="0"/>
    <m/>
    <m/>
    <n v="1"/>
    <n v="0"/>
    <n v="0"/>
    <n v="0"/>
    <n v="0"/>
    <n v="0"/>
    <d v="1899-12-30T00:00:00"/>
    <m/>
    <x v="3"/>
    <m/>
    <x v="3"/>
    <x v="3"/>
    <x v="3"/>
    <n v="0"/>
    <n v="0"/>
    <n v="0"/>
    <n v="0"/>
    <m/>
    <m/>
    <m/>
    <x v="0"/>
    <m/>
    <m/>
    <m/>
    <m/>
    <s v="I"/>
    <s v="NORMAL"/>
    <s v="OC"/>
    <m/>
    <m/>
    <m/>
    <s v="15-0517-00--0-E"/>
    <m/>
    <s v="LIQUIDACION ADUANA"/>
  </r>
  <r>
    <x v="0"/>
    <x v="147"/>
    <x v="0"/>
    <s v="PAGO"/>
    <s v="SEPTIEMBRE"/>
    <d v="2024-09-02T00:00:00"/>
    <s v="CO42-CRISTHIAN VILLEGAS"/>
    <x v="15"/>
    <s v="OTRAS MAQUINARIAS Y EQUIPO"/>
    <x v="6"/>
    <x v="7"/>
    <x v="141"/>
    <d v="2024-09-02T00:00:00"/>
    <m/>
    <x v="146"/>
    <s v="BIEN"/>
    <x v="148"/>
    <n v="35000"/>
    <x v="0"/>
    <x v="0"/>
    <x v="0"/>
    <x v="0"/>
    <x v="0"/>
    <x v="0"/>
    <x v="2"/>
    <x v="70"/>
    <x v="72"/>
    <x v="1"/>
    <x v="0"/>
    <x v="9"/>
    <x v="33"/>
    <x v="23"/>
    <d v="2024-10-07T00:00:00"/>
    <x v="122"/>
    <x v="47"/>
    <x v="126"/>
    <x v="153"/>
    <x v="126"/>
    <n v="34920"/>
    <x v="153"/>
    <x v="73"/>
    <x v="94"/>
    <x v="22"/>
    <n v="30"/>
    <x v="12"/>
    <m/>
    <x v="81"/>
    <x v="15"/>
    <s v="COLQUIRI"/>
    <m/>
    <m/>
    <x v="148"/>
    <s v="ADQ/SIMA-080/2024"/>
    <n v="43700"/>
    <x v="0"/>
    <x v="0"/>
    <x v="0"/>
    <n v="1"/>
    <x v="158"/>
    <n v="34920"/>
    <m/>
    <m/>
    <n v="1"/>
    <n v="34920"/>
    <n v="5017.2413793103451"/>
    <n v="5017.2413793103451"/>
    <n v="4365"/>
    <n v="0"/>
    <d v="2024-11-24T00:00:00"/>
    <s v="NOVIEMBRE"/>
    <x v="0"/>
    <n v="599"/>
    <x v="6"/>
    <x v="145"/>
    <x v="33"/>
    <n v="0"/>
    <n v="0"/>
    <n v="0"/>
    <n v="34920"/>
    <m/>
    <m/>
    <m/>
    <x v="0"/>
    <m/>
    <m/>
    <m/>
    <m/>
    <m/>
    <s v="NORMAL"/>
    <s v="CONTRATO"/>
    <m/>
    <m/>
    <m/>
    <s v="15-0517-00--0-E"/>
    <m/>
    <n v="0"/>
  </r>
  <r>
    <x v="1"/>
    <x v="148"/>
    <x v="0"/>
    <s v="COTIZACION"/>
    <s v="DICIEMBRE"/>
    <d v="2024-11-29T00:00:00"/>
    <s v="CO42-CRISTHIAN VILLEGAS"/>
    <x v="3"/>
    <s v="PRODUCTOS METÁLICOS"/>
    <x v="2"/>
    <x v="3"/>
    <x v="142"/>
    <d v="2024-12-05T00:00:00"/>
    <m/>
    <x v="147"/>
    <s v="BIEN"/>
    <x v="149"/>
    <n v="119000"/>
    <x v="0"/>
    <x v="0"/>
    <x v="0"/>
    <x v="0"/>
    <x v="0"/>
    <x v="2"/>
    <x v="2"/>
    <x v="3"/>
    <x v="3"/>
    <x v="1"/>
    <x v="0"/>
    <x v="3"/>
    <x v="3"/>
    <x v="3"/>
    <m/>
    <x v="3"/>
    <x v="3"/>
    <x v="3"/>
    <x v="3"/>
    <x v="3"/>
    <m/>
    <x v="3"/>
    <x v="0"/>
    <x v="3"/>
    <x v="1"/>
    <n v="30"/>
    <x v="3"/>
    <m/>
    <x v="3"/>
    <x v="3"/>
    <s v="COLQUIRI"/>
    <m/>
    <m/>
    <x v="149"/>
    <s v="LAB-PC-R-144/2024"/>
    <n v="34600"/>
    <x v="0"/>
    <x v="0"/>
    <x v="0"/>
    <n v="1"/>
    <x v="3"/>
    <n v="0"/>
    <m/>
    <m/>
    <n v="1"/>
    <n v="0"/>
    <n v="0"/>
    <n v="0"/>
    <n v="0"/>
    <n v="0"/>
    <d v="1899-12-30T00:00:00"/>
    <m/>
    <x v="3"/>
    <m/>
    <x v="3"/>
    <x v="3"/>
    <x v="3"/>
    <n v="0"/>
    <n v="0"/>
    <n v="0"/>
    <n v="0"/>
    <m/>
    <m/>
    <m/>
    <x v="0"/>
    <m/>
    <m/>
    <m/>
    <m/>
    <s v="I"/>
    <s v="NORMAL"/>
    <s v="OC"/>
    <m/>
    <m/>
    <m/>
    <s v="15-0517-00--0-E"/>
    <m/>
    <s v="ALMACENAMIENTO ADUANAS"/>
  </r>
  <r>
    <x v="0"/>
    <x v="149"/>
    <x v="0"/>
    <s v="PAGO"/>
    <s v="ABRIL"/>
    <d v="2024-04-04T00:00:00"/>
    <s v="CO42-CRISTHIAN VILLEGAS"/>
    <x v="1"/>
    <s v="PRODUCTOS QUIMICOS"/>
    <x v="6"/>
    <x v="7"/>
    <x v="143"/>
    <d v="2024-04-05T00:00:00"/>
    <m/>
    <x v="148"/>
    <s v="BIEN"/>
    <x v="150"/>
    <n v="10440"/>
    <x v="0"/>
    <x v="0"/>
    <x v="15"/>
    <x v="18"/>
    <x v="0"/>
    <x v="3"/>
    <x v="1"/>
    <x v="1"/>
    <x v="73"/>
    <x v="1"/>
    <x v="0"/>
    <x v="9"/>
    <x v="11"/>
    <x v="23"/>
    <d v="2024-05-02T00:00:00"/>
    <x v="123"/>
    <x v="62"/>
    <x v="127"/>
    <x v="154"/>
    <x v="127"/>
    <n v="41200"/>
    <x v="154"/>
    <x v="0"/>
    <x v="95"/>
    <x v="1"/>
    <n v="30"/>
    <x v="2"/>
    <m/>
    <x v="82"/>
    <x v="41"/>
    <s v="COLQUIRI"/>
    <m/>
    <m/>
    <x v="150"/>
    <s v="EMC-SIMA-023-2024"/>
    <n v="34200"/>
    <x v="0"/>
    <x v="0"/>
    <x v="21"/>
    <n v="4"/>
    <x v="159"/>
    <n v="41200"/>
    <m/>
    <m/>
    <n v="4"/>
    <n v="41200"/>
    <n v="1479.8850574712644"/>
    <n v="5919.5402298850577"/>
    <n v="5150"/>
    <n v="0"/>
    <d v="2024-06-15T00:00:00"/>
    <s v="JUNIO"/>
    <x v="27"/>
    <n v="215"/>
    <x v="101"/>
    <x v="146"/>
    <x v="23"/>
    <n v="0"/>
    <n v="0"/>
    <n v="0"/>
    <n v="41200"/>
    <m/>
    <m/>
    <m/>
    <x v="0"/>
    <m/>
    <m/>
    <m/>
    <m/>
    <s v="L"/>
    <s v="NORMAL"/>
    <s v="OC"/>
    <m/>
    <s v="15-0517-00-580553-0-E"/>
    <m/>
    <n v="1792351"/>
    <m/>
    <m/>
  </r>
  <r>
    <x v="0"/>
    <x v="150"/>
    <x v="0"/>
    <s v="PAGO"/>
    <s v="ABRIL"/>
    <d v="2024-01-01T00:00:00"/>
    <s v="CO42-CRISTHIAN VILLEGAS"/>
    <x v="1"/>
    <s v="PRODUCTOS QUIMICOS"/>
    <x v="6"/>
    <x v="12"/>
    <x v="144"/>
    <d v="2024-04-05T00:00:00"/>
    <m/>
    <x v="149"/>
    <s v="BIEN"/>
    <x v="151"/>
    <n v="3995"/>
    <x v="0"/>
    <x v="15"/>
    <x v="16"/>
    <x v="19"/>
    <x v="0"/>
    <x v="13"/>
    <x v="2"/>
    <x v="71"/>
    <x v="74"/>
    <x v="1"/>
    <x v="0"/>
    <x v="18"/>
    <x v="33"/>
    <x v="23"/>
    <d v="2024-04-24T00:00:00"/>
    <x v="58"/>
    <x v="35"/>
    <x v="128"/>
    <x v="155"/>
    <x v="128"/>
    <n v="235"/>
    <x v="155"/>
    <x v="0"/>
    <x v="95"/>
    <x v="1"/>
    <n v="30"/>
    <x v="2"/>
    <m/>
    <x v="83"/>
    <x v="72"/>
    <s v="COLQUIRI"/>
    <m/>
    <m/>
    <x v="151"/>
    <s v="EMC-SIMA-019-2024"/>
    <n v="34200"/>
    <x v="0"/>
    <x v="12"/>
    <x v="14"/>
    <n v="17"/>
    <x v="160"/>
    <n v="3995"/>
    <m/>
    <m/>
    <n v="17"/>
    <n v="3995"/>
    <n v="33.764367816091955"/>
    <n v="573.99425287356325"/>
    <n v="499.37500000000006"/>
    <n v="0"/>
    <d v="2024-05-30T00:00:00"/>
    <s v="MAYO"/>
    <x v="89"/>
    <n v="188"/>
    <x v="102"/>
    <x v="147"/>
    <x v="41"/>
    <n v="-2"/>
    <n v="-39.950000000000003"/>
    <n v="279.65000000000003"/>
    <n v="3755.2999999999997"/>
    <m/>
    <m/>
    <m/>
    <x v="0"/>
    <m/>
    <m/>
    <m/>
    <m/>
    <s v="L"/>
    <s v="NORMAL"/>
    <s v="OC"/>
    <m/>
    <s v="15-0517-00-580553-0-E"/>
    <m/>
    <n v="1792351"/>
    <m/>
    <m/>
  </r>
  <r>
    <x v="0"/>
    <x v="151"/>
    <x v="11"/>
    <s v="CERRADO"/>
    <s v="ABRIL"/>
    <d v="2024-04-01T00:00:00"/>
    <s v="CO42-CRISTHIAN VILLEGAS"/>
    <x v="25"/>
    <s v="MATERIAL DE LIMPIEZA"/>
    <x v="6"/>
    <x v="7"/>
    <x v="145"/>
    <d v="2024-04-02T00:00:00"/>
    <m/>
    <x v="150"/>
    <s v="BIEN"/>
    <x v="152"/>
    <n v="100"/>
    <x v="0"/>
    <x v="16"/>
    <x v="11"/>
    <x v="3"/>
    <x v="0"/>
    <x v="7"/>
    <x v="2"/>
    <x v="43"/>
    <x v="44"/>
    <x v="1"/>
    <x v="0"/>
    <x v="9"/>
    <x v="27"/>
    <x v="23"/>
    <m/>
    <x v="3"/>
    <x v="3"/>
    <x v="3"/>
    <x v="3"/>
    <x v="3"/>
    <m/>
    <x v="3"/>
    <x v="0"/>
    <x v="3"/>
    <x v="1"/>
    <n v="30"/>
    <x v="3"/>
    <m/>
    <x v="3"/>
    <x v="3"/>
    <s v="COLQUIRI"/>
    <m/>
    <m/>
    <x v="152"/>
    <s v="EMC-SIMA-012-2024"/>
    <n v="39100"/>
    <x v="0"/>
    <x v="13"/>
    <x v="3"/>
    <n v="10"/>
    <x v="161"/>
    <n v="1000"/>
    <m/>
    <m/>
    <m/>
    <n v="0"/>
    <n v="14.367816091954023"/>
    <n v="0"/>
    <n v="0"/>
    <n v="10"/>
    <d v="1899-12-30T00:00:00"/>
    <m/>
    <x v="3"/>
    <m/>
    <x v="3"/>
    <x v="3"/>
    <x v="3"/>
    <n v="0"/>
    <n v="0"/>
    <n v="0"/>
    <n v="0"/>
    <m/>
    <m/>
    <m/>
    <x v="0"/>
    <m/>
    <m/>
    <m/>
    <m/>
    <s v="L"/>
    <s v="NORMAL"/>
    <s v="OC"/>
    <m/>
    <s v="15-0517-00-580553-0-E"/>
    <m/>
    <n v="1792351"/>
    <m/>
    <m/>
  </r>
  <r>
    <x v="0"/>
    <x v="152"/>
    <x v="0"/>
    <s v="OC-COMPRADOR"/>
    <s v="MAYO"/>
    <d v="2024-05-06T00:00:00"/>
    <s v="CO42-CRISTHIAN VILLEGAS"/>
    <x v="14"/>
    <s v="ALQUILER DE EQUIPO Y MAQUINARIA"/>
    <x v="0"/>
    <x v="11"/>
    <x v="146"/>
    <d v="2024-05-06T00:00:00"/>
    <m/>
    <x v="151"/>
    <s v="SERVICIO"/>
    <x v="153"/>
    <n v="35000"/>
    <x v="0"/>
    <x v="17"/>
    <x v="0"/>
    <x v="1"/>
    <x v="5"/>
    <x v="14"/>
    <x v="1"/>
    <x v="34"/>
    <x v="35"/>
    <x v="1"/>
    <x v="0"/>
    <x v="17"/>
    <x v="11"/>
    <x v="28"/>
    <d v="2024-05-16T00:00:00"/>
    <x v="3"/>
    <x v="62"/>
    <x v="129"/>
    <x v="156"/>
    <x v="129"/>
    <n v="35000"/>
    <x v="156"/>
    <x v="0"/>
    <x v="96"/>
    <x v="3"/>
    <n v="30"/>
    <x v="2"/>
    <m/>
    <x v="84"/>
    <x v="83"/>
    <s v="COLQUIRI"/>
    <m/>
    <m/>
    <x v="153"/>
    <s v="RSC-80/2024"/>
    <n v="23200"/>
    <x v="0"/>
    <x v="14"/>
    <x v="1"/>
    <n v="1"/>
    <x v="162"/>
    <n v="35000"/>
    <m/>
    <m/>
    <n v="1"/>
    <n v="35000"/>
    <n v="5028.7356321839079"/>
    <n v="5028.7356321839079"/>
    <n v="4375"/>
    <n v="0"/>
    <d v="2024-06-24T00:00:00"/>
    <s v="JUNIO"/>
    <x v="74"/>
    <n v="1"/>
    <x v="34"/>
    <x v="148"/>
    <x v="36"/>
    <n v="0"/>
    <n v="0"/>
    <n v="0"/>
    <n v="35000"/>
    <m/>
    <m/>
    <m/>
    <x v="0"/>
    <m/>
    <m/>
    <m/>
    <m/>
    <s v="L"/>
    <s v="NORMAL"/>
    <s v="OC"/>
    <m/>
    <s v="15-0517-00-568956-0-E"/>
    <m/>
    <n v="1762521"/>
    <m/>
    <m/>
  </r>
  <r>
    <x v="0"/>
    <x v="153"/>
    <x v="0"/>
    <s v="PAGO"/>
    <s v="AGOSTO"/>
    <d v="2024-08-21T00:00:00"/>
    <s v="CO42-CRISTHIAN VILLEGAS"/>
    <x v="26"/>
    <s v="ADQUISICION DE AGENDAS  Y CALENDARIOS"/>
    <x v="0"/>
    <x v="0"/>
    <x v="147"/>
    <d v="2024-08-16T00:00:00"/>
    <m/>
    <x v="152"/>
    <s v="BIEN"/>
    <x v="154"/>
    <n v="23030.5"/>
    <x v="0"/>
    <x v="0"/>
    <x v="0"/>
    <x v="0"/>
    <x v="0"/>
    <x v="0"/>
    <x v="2"/>
    <x v="72"/>
    <x v="75"/>
    <x v="1"/>
    <x v="0"/>
    <x v="19"/>
    <x v="19"/>
    <x v="29"/>
    <d v="2024-10-09T00:00:00"/>
    <x v="124"/>
    <x v="27"/>
    <x v="130"/>
    <x v="157"/>
    <x v="130"/>
    <n v="21809.8"/>
    <x v="157"/>
    <x v="0"/>
    <x v="0"/>
    <x v="23"/>
    <n v="30"/>
    <x v="2"/>
    <m/>
    <x v="66"/>
    <x v="84"/>
    <s v="COLQUIRI"/>
    <m/>
    <m/>
    <x v="154"/>
    <s v="EMC-ADQ-ALM-006/2024"/>
    <n v="32200"/>
    <x v="0"/>
    <x v="0"/>
    <x v="0"/>
    <n v="1"/>
    <x v="163"/>
    <n v="21809.8"/>
    <m/>
    <m/>
    <n v="1"/>
    <n v="21809.8"/>
    <n v="3133.5919540229884"/>
    <n v="3133.5919540229884"/>
    <n v="2726.2249999999999"/>
    <n v="0"/>
    <d v="2024-11-16T00:00:00"/>
    <s v="NOVIEMBRE"/>
    <x v="44"/>
    <n v="583"/>
    <x v="103"/>
    <x v="149"/>
    <x v="0"/>
    <n v="0"/>
    <n v="0"/>
    <n v="0"/>
    <n v="21809.8"/>
    <m/>
    <m/>
    <m/>
    <x v="0"/>
    <m/>
    <m/>
    <m/>
    <m/>
    <s v="L"/>
    <s v="NORMAL"/>
    <s v="OC"/>
    <m/>
    <m/>
    <m/>
    <s v="15-0517-00--0-E"/>
    <m/>
    <n v="0"/>
  </r>
  <r>
    <x v="0"/>
    <x v="154"/>
    <x v="0"/>
    <s v="CONTRATO "/>
    <s v="SEPTIEMBRE"/>
    <d v="2024-09-04T00:00:00"/>
    <s v="CO42-CRISTHIAN VILLEGAS"/>
    <x v="27"/>
    <s v="LIBROS, MANUALE Y REVISTAS"/>
    <x v="2"/>
    <x v="3"/>
    <x v="148"/>
    <d v="2024-09-04T00:00:00"/>
    <m/>
    <x v="153"/>
    <s v="BIEN"/>
    <x v="155"/>
    <n v="3600"/>
    <x v="0"/>
    <x v="0"/>
    <x v="0"/>
    <x v="0"/>
    <x v="0"/>
    <x v="0"/>
    <x v="2"/>
    <x v="60"/>
    <x v="62"/>
    <x v="1"/>
    <x v="0"/>
    <x v="3"/>
    <x v="3"/>
    <x v="3"/>
    <d v="2024-10-11T00:00:00"/>
    <x v="125"/>
    <x v="29"/>
    <x v="131"/>
    <x v="158"/>
    <x v="131"/>
    <n v="4000"/>
    <x v="158"/>
    <x v="74"/>
    <x v="97"/>
    <x v="1"/>
    <n v="30"/>
    <x v="7"/>
    <m/>
    <x v="64"/>
    <x v="67"/>
    <s v="COLQUIRI"/>
    <m/>
    <m/>
    <x v="155"/>
    <s v="LAB-097/2024"/>
    <n v="32300"/>
    <x v="0"/>
    <x v="0"/>
    <x v="0"/>
    <n v="1"/>
    <x v="164"/>
    <n v="4000"/>
    <m/>
    <m/>
    <n v="1"/>
    <n v="4000"/>
    <n v="574.71264367816093"/>
    <n v="574.71264367816093"/>
    <n v="500"/>
    <n v="0"/>
    <d v="2024-12-20T00:00:00"/>
    <m/>
    <x v="3"/>
    <m/>
    <x v="3"/>
    <x v="3"/>
    <x v="3"/>
    <n v="-45646"/>
    <n v="-912920"/>
    <n v="280"/>
    <n v="916640"/>
    <m/>
    <m/>
    <m/>
    <x v="0"/>
    <m/>
    <m/>
    <m/>
    <m/>
    <s v="L"/>
    <s v="NORMAL"/>
    <s v="CONTRATO"/>
    <m/>
    <m/>
    <m/>
    <s v="15-0517-00--0-E"/>
    <m/>
    <m/>
  </r>
  <r>
    <x v="1"/>
    <x v="155"/>
    <x v="0"/>
    <s v="COTIZACION"/>
    <s v="ENERO"/>
    <d v="2025-01-15T00:00:00"/>
    <s v="CO42-CRISTHIAN VILLEGAS"/>
    <x v="18"/>
    <s v="CONSULTORÍAS POR PRODUCTO"/>
    <x v="0"/>
    <x v="2"/>
    <x v="149"/>
    <d v="2025-01-15T00:00:00"/>
    <m/>
    <x v="154"/>
    <s v="BIEN"/>
    <x v="156"/>
    <n v="10000"/>
    <x v="0"/>
    <x v="0"/>
    <x v="0"/>
    <x v="2"/>
    <x v="0"/>
    <x v="14"/>
    <x v="2"/>
    <x v="73"/>
    <x v="76"/>
    <x v="1"/>
    <x v="0"/>
    <x v="2"/>
    <x v="0"/>
    <x v="0"/>
    <m/>
    <x v="3"/>
    <x v="3"/>
    <x v="3"/>
    <x v="3"/>
    <x v="3"/>
    <m/>
    <x v="3"/>
    <x v="0"/>
    <x v="3"/>
    <x v="1"/>
    <n v="30"/>
    <x v="3"/>
    <m/>
    <x v="3"/>
    <x v="3"/>
    <s v="COLQUIRI"/>
    <m/>
    <m/>
    <x v="156"/>
    <s v="BISO-P-005/2025"/>
    <n v="25210"/>
    <x v="0"/>
    <x v="0"/>
    <x v="2"/>
    <n v="1"/>
    <x v="3"/>
    <n v="0"/>
    <m/>
    <m/>
    <n v="100"/>
    <n v="0"/>
    <n v="0"/>
    <n v="0"/>
    <n v="0"/>
    <n v="-99"/>
    <d v="1899-12-30T00:00:00"/>
    <m/>
    <x v="3"/>
    <m/>
    <x v="3"/>
    <x v="3"/>
    <x v="3"/>
    <n v="0"/>
    <n v="0"/>
    <n v="0"/>
    <n v="0"/>
    <m/>
    <m/>
    <m/>
    <x v="0"/>
    <m/>
    <m/>
    <m/>
    <m/>
    <s v="I"/>
    <s v="NORMAL"/>
    <s v="OC"/>
    <m/>
    <m/>
    <m/>
    <s v="15-0517-00--0-E"/>
    <m/>
    <s v="DESADUANIZACION MOTOR"/>
  </r>
  <r>
    <x v="1"/>
    <x v="156"/>
    <x v="0"/>
    <s v="COTIZACION"/>
    <m/>
    <m/>
    <s v="CO42-CRISTHIAN VILLEGAS"/>
    <x v="28"/>
    <e v="#N/A"/>
    <x v="5"/>
    <x v="13"/>
    <x v="150"/>
    <m/>
    <m/>
    <x v="155"/>
    <m/>
    <x v="157"/>
    <m/>
    <x v="1"/>
    <x v="0"/>
    <x v="17"/>
    <x v="2"/>
    <x v="0"/>
    <x v="10"/>
    <x v="6"/>
    <x v="64"/>
    <x v="66"/>
    <x v="1"/>
    <x v="0"/>
    <x v="20"/>
    <x v="14"/>
    <x v="13"/>
    <m/>
    <x v="3"/>
    <x v="3"/>
    <x v="3"/>
    <x v="3"/>
    <x v="3"/>
    <m/>
    <x v="3"/>
    <x v="0"/>
    <x v="3"/>
    <x v="1"/>
    <n v="30"/>
    <x v="3"/>
    <m/>
    <x v="3"/>
    <x v="3"/>
    <s v="COLQUIRI"/>
    <m/>
    <m/>
    <x v="157"/>
    <n v="0"/>
    <n v="0"/>
    <x v="1"/>
    <x v="0"/>
    <x v="2"/>
    <n v="0"/>
    <x v="3"/>
    <n v="0"/>
    <m/>
    <m/>
    <n v="40"/>
    <n v="0"/>
    <n v="0"/>
    <n v="0"/>
    <n v="0"/>
    <n v="-40"/>
    <d v="1899-12-30T00:00:00"/>
    <m/>
    <x v="3"/>
    <m/>
    <x v="3"/>
    <x v="3"/>
    <x v="3"/>
    <n v="0"/>
    <n v="0"/>
    <n v="0"/>
    <n v="0"/>
    <m/>
    <m/>
    <m/>
    <x v="0"/>
    <m/>
    <m/>
    <m/>
    <m/>
    <s v="I"/>
    <s v="NORMAL"/>
    <s v="OC"/>
    <m/>
    <m/>
    <m/>
    <s v="15-0517-00--0-E"/>
    <m/>
    <s v="ALMACENAMIENTO ADUANAS"/>
  </r>
  <r>
    <x v="1"/>
    <x v="156"/>
    <x v="0"/>
    <s v="COTIZACION"/>
    <m/>
    <m/>
    <s v="CO42-CRISTHIAN VILLEGAS"/>
    <x v="28"/>
    <e v="#N/A"/>
    <x v="5"/>
    <x v="13"/>
    <x v="150"/>
    <m/>
    <m/>
    <x v="155"/>
    <m/>
    <x v="157"/>
    <m/>
    <x v="1"/>
    <x v="0"/>
    <x v="17"/>
    <x v="2"/>
    <x v="0"/>
    <x v="10"/>
    <x v="6"/>
    <x v="64"/>
    <x v="66"/>
    <x v="1"/>
    <x v="0"/>
    <x v="20"/>
    <x v="14"/>
    <x v="13"/>
    <m/>
    <x v="3"/>
    <x v="3"/>
    <x v="3"/>
    <x v="3"/>
    <x v="3"/>
    <m/>
    <x v="3"/>
    <x v="0"/>
    <x v="3"/>
    <x v="1"/>
    <n v="30"/>
    <x v="3"/>
    <m/>
    <x v="3"/>
    <x v="3"/>
    <s v="COLQUIRI"/>
    <m/>
    <m/>
    <x v="157"/>
    <n v="0"/>
    <n v="0"/>
    <x v="1"/>
    <x v="0"/>
    <x v="2"/>
    <n v="0"/>
    <x v="3"/>
    <n v="0"/>
    <m/>
    <m/>
    <n v="2"/>
    <n v="0"/>
    <n v="0"/>
    <n v="0"/>
    <n v="0"/>
    <n v="-2"/>
    <d v="1899-12-30T00:00:00"/>
    <m/>
    <x v="3"/>
    <m/>
    <x v="3"/>
    <x v="3"/>
    <x v="3"/>
    <n v="0"/>
    <n v="0"/>
    <n v="0"/>
    <n v="0"/>
    <m/>
    <m/>
    <m/>
    <x v="0"/>
    <m/>
    <m/>
    <m/>
    <m/>
    <s v="I"/>
    <s v="NORMAL"/>
    <s v="OC"/>
    <m/>
    <m/>
    <m/>
    <s v="15-0517-00--0-E"/>
    <m/>
    <s v="OTROS GASTOS"/>
  </r>
  <r>
    <x v="1"/>
    <x v="156"/>
    <x v="0"/>
    <s v="COTIZACION"/>
    <m/>
    <m/>
    <s v="CO42-CRISTHIAN VILLEGAS"/>
    <x v="28"/>
    <e v="#N/A"/>
    <x v="5"/>
    <x v="13"/>
    <x v="150"/>
    <m/>
    <m/>
    <x v="155"/>
    <m/>
    <x v="157"/>
    <m/>
    <x v="1"/>
    <x v="0"/>
    <x v="17"/>
    <x v="2"/>
    <x v="0"/>
    <x v="10"/>
    <x v="6"/>
    <x v="64"/>
    <x v="66"/>
    <x v="1"/>
    <x v="0"/>
    <x v="20"/>
    <x v="14"/>
    <x v="13"/>
    <m/>
    <x v="3"/>
    <x v="3"/>
    <x v="3"/>
    <x v="3"/>
    <x v="3"/>
    <m/>
    <x v="3"/>
    <x v="0"/>
    <x v="3"/>
    <x v="1"/>
    <n v="30"/>
    <x v="3"/>
    <m/>
    <x v="3"/>
    <x v="3"/>
    <s v="COLQUIRI"/>
    <m/>
    <m/>
    <x v="157"/>
    <n v="0"/>
    <n v="0"/>
    <x v="1"/>
    <x v="0"/>
    <x v="2"/>
    <n v="0"/>
    <x v="3"/>
    <n v="0"/>
    <m/>
    <m/>
    <n v="2"/>
    <n v="0"/>
    <n v="0"/>
    <n v="0"/>
    <n v="0"/>
    <n v="-2"/>
    <d v="1899-12-30T00:00:00"/>
    <m/>
    <x v="3"/>
    <m/>
    <x v="3"/>
    <x v="3"/>
    <x v="3"/>
    <n v="0"/>
    <n v="0"/>
    <n v="0"/>
    <n v="0"/>
    <m/>
    <m/>
    <m/>
    <x v="0"/>
    <m/>
    <m/>
    <m/>
    <m/>
    <s v="I"/>
    <s v="NORMAL"/>
    <s v="OC"/>
    <m/>
    <m/>
    <m/>
    <s v="15-0517-00--0-E"/>
    <m/>
    <m/>
  </r>
  <r>
    <x v="1"/>
    <x v="156"/>
    <x v="0"/>
    <s v="COTIZACION"/>
    <m/>
    <m/>
    <s v="CO42-CRISTHIAN VILLEGAS"/>
    <x v="28"/>
    <e v="#N/A"/>
    <x v="5"/>
    <x v="13"/>
    <x v="150"/>
    <m/>
    <m/>
    <x v="155"/>
    <m/>
    <x v="157"/>
    <m/>
    <x v="1"/>
    <x v="0"/>
    <x v="17"/>
    <x v="2"/>
    <x v="0"/>
    <x v="10"/>
    <x v="6"/>
    <x v="64"/>
    <x v="66"/>
    <x v="1"/>
    <x v="0"/>
    <x v="20"/>
    <x v="14"/>
    <x v="13"/>
    <m/>
    <x v="3"/>
    <x v="3"/>
    <x v="3"/>
    <x v="3"/>
    <x v="3"/>
    <m/>
    <x v="3"/>
    <x v="0"/>
    <x v="3"/>
    <x v="1"/>
    <n v="30"/>
    <x v="3"/>
    <m/>
    <x v="3"/>
    <x v="3"/>
    <s v="COLQUIRI"/>
    <m/>
    <m/>
    <x v="157"/>
    <n v="0"/>
    <n v="0"/>
    <x v="1"/>
    <x v="0"/>
    <x v="2"/>
    <n v="0"/>
    <x v="3"/>
    <n v="0"/>
    <m/>
    <m/>
    <n v="100"/>
    <n v="0"/>
    <n v="0"/>
    <n v="0"/>
    <n v="0"/>
    <n v="-100"/>
    <d v="1899-12-30T00:00:00"/>
    <m/>
    <x v="3"/>
    <m/>
    <x v="3"/>
    <x v="3"/>
    <x v="3"/>
    <n v="0"/>
    <n v="0"/>
    <n v="0"/>
    <n v="0"/>
    <m/>
    <m/>
    <m/>
    <x v="0"/>
    <m/>
    <m/>
    <m/>
    <m/>
    <s v="I"/>
    <s v="NORMAL"/>
    <s v="OC"/>
    <m/>
    <m/>
    <m/>
    <s v="15-0517-00--0-E"/>
    <m/>
    <m/>
  </r>
  <r>
    <x v="1"/>
    <x v="156"/>
    <x v="0"/>
    <s v="COTIZACION"/>
    <m/>
    <m/>
    <s v="CO42-CRISTHIAN VILLEGAS"/>
    <x v="28"/>
    <e v="#N/A"/>
    <x v="5"/>
    <x v="13"/>
    <x v="150"/>
    <m/>
    <m/>
    <x v="155"/>
    <m/>
    <x v="157"/>
    <m/>
    <x v="1"/>
    <x v="0"/>
    <x v="17"/>
    <x v="2"/>
    <x v="0"/>
    <x v="10"/>
    <x v="6"/>
    <x v="64"/>
    <x v="66"/>
    <x v="1"/>
    <x v="0"/>
    <x v="20"/>
    <x v="14"/>
    <x v="13"/>
    <m/>
    <x v="3"/>
    <x v="3"/>
    <x v="3"/>
    <x v="3"/>
    <x v="3"/>
    <m/>
    <x v="3"/>
    <x v="0"/>
    <x v="3"/>
    <x v="1"/>
    <n v="30"/>
    <x v="3"/>
    <m/>
    <x v="3"/>
    <x v="3"/>
    <s v="COLQUIRI"/>
    <m/>
    <m/>
    <x v="157"/>
    <n v="0"/>
    <n v="0"/>
    <x v="1"/>
    <x v="0"/>
    <x v="2"/>
    <n v="0"/>
    <x v="3"/>
    <n v="0"/>
    <m/>
    <m/>
    <n v="2"/>
    <n v="0"/>
    <n v="0"/>
    <n v="0"/>
    <n v="0"/>
    <n v="-2"/>
    <d v="1899-12-30T00:00:00"/>
    <m/>
    <x v="3"/>
    <m/>
    <x v="3"/>
    <x v="3"/>
    <x v="3"/>
    <n v="0"/>
    <n v="0"/>
    <n v="0"/>
    <n v="0"/>
    <m/>
    <m/>
    <m/>
    <x v="0"/>
    <m/>
    <m/>
    <m/>
    <m/>
    <s v="I"/>
    <s v="NORMAL"/>
    <s v="OC"/>
    <m/>
    <m/>
    <m/>
    <s v="15-0517-00--0-E"/>
    <m/>
    <m/>
  </r>
  <r>
    <x v="1"/>
    <x v="156"/>
    <x v="0"/>
    <s v="COTIZACION"/>
    <m/>
    <m/>
    <s v="CO42-CRISTHIAN VILLEGAS"/>
    <x v="28"/>
    <e v="#N/A"/>
    <x v="5"/>
    <x v="13"/>
    <x v="150"/>
    <m/>
    <m/>
    <x v="155"/>
    <m/>
    <x v="157"/>
    <m/>
    <x v="1"/>
    <x v="0"/>
    <x v="17"/>
    <x v="2"/>
    <x v="0"/>
    <x v="10"/>
    <x v="6"/>
    <x v="64"/>
    <x v="66"/>
    <x v="1"/>
    <x v="0"/>
    <x v="20"/>
    <x v="14"/>
    <x v="13"/>
    <m/>
    <x v="3"/>
    <x v="3"/>
    <x v="3"/>
    <x v="3"/>
    <x v="3"/>
    <m/>
    <x v="3"/>
    <x v="0"/>
    <x v="3"/>
    <x v="1"/>
    <n v="30"/>
    <x v="3"/>
    <m/>
    <x v="3"/>
    <x v="3"/>
    <s v="COLQUIRI"/>
    <m/>
    <m/>
    <x v="157"/>
    <m/>
    <n v="0"/>
    <x v="1"/>
    <x v="0"/>
    <x v="2"/>
    <n v="0"/>
    <x v="3"/>
    <n v="0"/>
    <m/>
    <m/>
    <n v="4"/>
    <n v="0"/>
    <n v="0"/>
    <n v="0"/>
    <n v="0"/>
    <n v="-4"/>
    <d v="1899-12-30T00:00:00"/>
    <m/>
    <x v="3"/>
    <m/>
    <x v="3"/>
    <x v="3"/>
    <x v="3"/>
    <n v="0"/>
    <n v="0"/>
    <n v="0"/>
    <n v="0"/>
    <m/>
    <m/>
    <m/>
    <x v="0"/>
    <m/>
    <m/>
    <m/>
    <m/>
    <s v="I"/>
    <s v="NORMAL"/>
    <s v="OC"/>
    <m/>
    <m/>
    <m/>
    <s v="15-0517-00--0-E"/>
    <m/>
    <s v="PAGO CARTA DE CREDITO"/>
  </r>
  <r>
    <x v="1"/>
    <x v="156"/>
    <x v="0"/>
    <s v="COTIZACION"/>
    <m/>
    <m/>
    <s v="CO42-CRISTHIAN VILLEGAS"/>
    <x v="28"/>
    <e v="#N/A"/>
    <x v="5"/>
    <x v="13"/>
    <x v="150"/>
    <m/>
    <m/>
    <x v="155"/>
    <m/>
    <x v="157"/>
    <m/>
    <x v="1"/>
    <x v="0"/>
    <x v="17"/>
    <x v="2"/>
    <x v="0"/>
    <x v="10"/>
    <x v="6"/>
    <x v="64"/>
    <x v="66"/>
    <x v="1"/>
    <x v="0"/>
    <x v="20"/>
    <x v="14"/>
    <x v="13"/>
    <m/>
    <x v="3"/>
    <x v="3"/>
    <x v="3"/>
    <x v="3"/>
    <x v="3"/>
    <m/>
    <x v="3"/>
    <x v="0"/>
    <x v="3"/>
    <x v="1"/>
    <n v="30"/>
    <x v="3"/>
    <m/>
    <x v="3"/>
    <x v="3"/>
    <s v="COLQUIRI"/>
    <m/>
    <m/>
    <x v="157"/>
    <m/>
    <n v="0"/>
    <x v="1"/>
    <x v="0"/>
    <x v="2"/>
    <n v="0"/>
    <x v="3"/>
    <n v="0"/>
    <m/>
    <m/>
    <n v="14"/>
    <n v="0"/>
    <n v="0"/>
    <n v="0"/>
    <n v="0"/>
    <n v="-14"/>
    <d v="1899-12-30T00:00:00"/>
    <m/>
    <x v="3"/>
    <m/>
    <x v="3"/>
    <x v="3"/>
    <x v="3"/>
    <n v="0"/>
    <n v="0"/>
    <n v="0"/>
    <n v="0"/>
    <m/>
    <m/>
    <m/>
    <x v="0"/>
    <m/>
    <m/>
    <m/>
    <m/>
    <s v="I"/>
    <s v="NORMAL"/>
    <s v="OC"/>
    <m/>
    <m/>
    <m/>
    <s v="15-0517-00--0-E"/>
    <m/>
    <s v="COMISION EMISION CARTA DE CREDITO BCB"/>
  </r>
  <r>
    <x v="1"/>
    <x v="156"/>
    <x v="0"/>
    <s v="COTIZACION"/>
    <m/>
    <m/>
    <s v="CO42-CRISTHIAN VILLEGAS"/>
    <x v="28"/>
    <e v="#N/A"/>
    <x v="5"/>
    <x v="13"/>
    <x v="150"/>
    <m/>
    <m/>
    <x v="155"/>
    <m/>
    <x v="157"/>
    <m/>
    <x v="1"/>
    <x v="0"/>
    <x v="17"/>
    <x v="2"/>
    <x v="0"/>
    <x v="10"/>
    <x v="6"/>
    <x v="64"/>
    <x v="66"/>
    <x v="1"/>
    <x v="0"/>
    <x v="20"/>
    <x v="14"/>
    <x v="13"/>
    <m/>
    <x v="3"/>
    <x v="3"/>
    <x v="3"/>
    <x v="3"/>
    <x v="3"/>
    <m/>
    <x v="3"/>
    <x v="0"/>
    <x v="3"/>
    <x v="1"/>
    <n v="30"/>
    <x v="3"/>
    <m/>
    <x v="3"/>
    <x v="3"/>
    <s v="COLQUIRI"/>
    <m/>
    <m/>
    <x v="157"/>
    <m/>
    <n v="0"/>
    <x v="1"/>
    <x v="0"/>
    <x v="2"/>
    <n v="0"/>
    <x v="3"/>
    <n v="0"/>
    <m/>
    <m/>
    <n v="14"/>
    <n v="0"/>
    <n v="0"/>
    <n v="0"/>
    <n v="0"/>
    <n v="-14"/>
    <d v="2016-05-20T00:00:00"/>
    <m/>
    <x v="3"/>
    <m/>
    <x v="3"/>
    <x v="3"/>
    <x v="3"/>
    <n v="-42510"/>
    <n v="0"/>
    <n v="0"/>
    <n v="0"/>
    <m/>
    <m/>
    <m/>
    <x v="0"/>
    <m/>
    <m/>
    <m/>
    <m/>
    <s v="I"/>
    <s v="NORMAL"/>
    <s v="OC"/>
    <m/>
    <m/>
    <m/>
    <s v="15-0517-00--0-E"/>
    <m/>
    <s v="AMPLIACION GG111/2015 28/12/2015"/>
  </r>
  <r>
    <x v="1"/>
    <x v="156"/>
    <x v="0"/>
    <s v="COTIZACION"/>
    <m/>
    <m/>
    <s v="CO42-CRISTHIAN VILLEGAS"/>
    <x v="28"/>
    <e v="#N/A"/>
    <x v="5"/>
    <x v="13"/>
    <x v="150"/>
    <m/>
    <m/>
    <x v="155"/>
    <m/>
    <x v="157"/>
    <m/>
    <x v="1"/>
    <x v="0"/>
    <x v="17"/>
    <x v="2"/>
    <x v="0"/>
    <x v="10"/>
    <x v="6"/>
    <x v="64"/>
    <x v="66"/>
    <x v="1"/>
    <x v="0"/>
    <x v="20"/>
    <x v="14"/>
    <x v="13"/>
    <m/>
    <x v="3"/>
    <x v="3"/>
    <x v="3"/>
    <x v="3"/>
    <x v="3"/>
    <m/>
    <x v="3"/>
    <x v="0"/>
    <x v="3"/>
    <x v="1"/>
    <n v="30"/>
    <x v="3"/>
    <m/>
    <x v="3"/>
    <x v="3"/>
    <s v="COLQUIRI"/>
    <m/>
    <m/>
    <x v="157"/>
    <m/>
    <n v="0"/>
    <x v="1"/>
    <x v="0"/>
    <x v="2"/>
    <n v="0"/>
    <x v="3"/>
    <n v="0"/>
    <m/>
    <m/>
    <n v="30"/>
    <n v="0"/>
    <n v="0"/>
    <n v="0"/>
    <n v="0"/>
    <n v="-30"/>
    <d v="2016-05-20T00:00:00"/>
    <m/>
    <x v="3"/>
    <m/>
    <x v="3"/>
    <x v="3"/>
    <x v="3"/>
    <n v="-42510"/>
    <n v="0"/>
    <n v="0"/>
    <n v="0"/>
    <m/>
    <m/>
    <m/>
    <x v="0"/>
    <m/>
    <m/>
    <m/>
    <m/>
    <s v="I"/>
    <s v="NORMAL"/>
    <s v="OC"/>
    <m/>
    <m/>
    <m/>
    <s v="15-0517-00--0-E"/>
    <m/>
    <m/>
  </r>
  <r>
    <x v="1"/>
    <x v="156"/>
    <x v="0"/>
    <s v="COTIZACION"/>
    <m/>
    <m/>
    <s v="CO42-CRISTHIAN VILLEGAS"/>
    <x v="28"/>
    <e v="#N/A"/>
    <x v="5"/>
    <x v="13"/>
    <x v="150"/>
    <m/>
    <m/>
    <x v="155"/>
    <m/>
    <x v="157"/>
    <m/>
    <x v="1"/>
    <x v="0"/>
    <x v="17"/>
    <x v="2"/>
    <x v="0"/>
    <x v="10"/>
    <x v="6"/>
    <x v="64"/>
    <x v="66"/>
    <x v="1"/>
    <x v="0"/>
    <x v="20"/>
    <x v="14"/>
    <x v="13"/>
    <m/>
    <x v="3"/>
    <x v="3"/>
    <x v="3"/>
    <x v="3"/>
    <x v="3"/>
    <m/>
    <x v="3"/>
    <x v="0"/>
    <x v="3"/>
    <x v="1"/>
    <n v="30"/>
    <x v="3"/>
    <m/>
    <x v="3"/>
    <x v="3"/>
    <s v="COLQUIRI"/>
    <m/>
    <m/>
    <x v="157"/>
    <m/>
    <n v="0"/>
    <x v="1"/>
    <x v="0"/>
    <x v="2"/>
    <n v="0"/>
    <x v="3"/>
    <n v="0"/>
    <m/>
    <m/>
    <n v="20"/>
    <n v="0"/>
    <n v="0"/>
    <n v="0"/>
    <n v="0"/>
    <n v="-20"/>
    <d v="2016-05-20T00:00:00"/>
    <m/>
    <x v="3"/>
    <m/>
    <x v="3"/>
    <x v="3"/>
    <x v="3"/>
    <n v="-42510"/>
    <n v="0"/>
    <n v="0"/>
    <n v="0"/>
    <m/>
    <m/>
    <m/>
    <x v="0"/>
    <m/>
    <m/>
    <m/>
    <m/>
    <s v="I"/>
    <s v="NORMAL"/>
    <s v="OC"/>
    <m/>
    <m/>
    <m/>
    <s v="15-0517-00--0-E"/>
    <m/>
    <m/>
  </r>
  <r>
    <x v="1"/>
    <x v="156"/>
    <x v="0"/>
    <s v="COTIZACION"/>
    <m/>
    <m/>
    <s v="CO42-CRISTHIAN VILLEGAS"/>
    <x v="28"/>
    <e v="#N/A"/>
    <x v="5"/>
    <x v="13"/>
    <x v="150"/>
    <m/>
    <m/>
    <x v="155"/>
    <m/>
    <x v="157"/>
    <m/>
    <x v="1"/>
    <x v="0"/>
    <x v="17"/>
    <x v="2"/>
    <x v="0"/>
    <x v="10"/>
    <x v="6"/>
    <x v="64"/>
    <x v="66"/>
    <x v="1"/>
    <x v="0"/>
    <x v="20"/>
    <x v="14"/>
    <x v="13"/>
    <m/>
    <x v="3"/>
    <x v="3"/>
    <x v="3"/>
    <x v="3"/>
    <x v="3"/>
    <m/>
    <x v="3"/>
    <x v="0"/>
    <x v="3"/>
    <x v="1"/>
    <n v="30"/>
    <x v="3"/>
    <m/>
    <x v="3"/>
    <x v="3"/>
    <s v="COLQUIRI"/>
    <m/>
    <m/>
    <x v="157"/>
    <m/>
    <n v="0"/>
    <x v="1"/>
    <x v="0"/>
    <x v="2"/>
    <n v="0"/>
    <x v="3"/>
    <n v="0"/>
    <m/>
    <m/>
    <n v="30"/>
    <n v="0"/>
    <n v="0"/>
    <n v="0"/>
    <n v="0"/>
    <n v="-30"/>
    <d v="1899-12-30T00:00:00"/>
    <m/>
    <x v="3"/>
    <m/>
    <x v="3"/>
    <x v="3"/>
    <x v="3"/>
    <n v="0"/>
    <n v="0"/>
    <n v="0"/>
    <n v="0"/>
    <m/>
    <m/>
    <m/>
    <x v="0"/>
    <m/>
    <m/>
    <m/>
    <m/>
    <s v="I"/>
    <s v="NORMAL"/>
    <s v="OC"/>
    <m/>
    <m/>
    <m/>
    <s v="15-0517-00--0-E"/>
    <m/>
    <m/>
  </r>
  <r>
    <x v="1"/>
    <x v="156"/>
    <x v="0"/>
    <s v="COTIZACION"/>
    <m/>
    <m/>
    <s v="CO42-CRISTHIAN VILLEGAS"/>
    <x v="28"/>
    <e v="#N/A"/>
    <x v="5"/>
    <x v="13"/>
    <x v="150"/>
    <m/>
    <m/>
    <x v="155"/>
    <m/>
    <x v="157"/>
    <m/>
    <x v="1"/>
    <x v="0"/>
    <x v="17"/>
    <x v="2"/>
    <x v="0"/>
    <x v="10"/>
    <x v="6"/>
    <x v="64"/>
    <x v="66"/>
    <x v="1"/>
    <x v="0"/>
    <x v="20"/>
    <x v="14"/>
    <x v="13"/>
    <m/>
    <x v="3"/>
    <x v="3"/>
    <x v="3"/>
    <x v="3"/>
    <x v="3"/>
    <m/>
    <x v="3"/>
    <x v="0"/>
    <x v="3"/>
    <x v="1"/>
    <n v="30"/>
    <x v="3"/>
    <m/>
    <x v="3"/>
    <x v="3"/>
    <s v="COLQUIRI"/>
    <m/>
    <m/>
    <x v="157"/>
    <m/>
    <n v="0"/>
    <x v="1"/>
    <x v="0"/>
    <x v="2"/>
    <n v="0"/>
    <x v="3"/>
    <n v="0"/>
    <m/>
    <m/>
    <n v="4"/>
    <n v="0"/>
    <n v="0"/>
    <n v="0"/>
    <n v="0"/>
    <n v="-4"/>
    <d v="1899-12-30T00:00:00"/>
    <m/>
    <x v="3"/>
    <m/>
    <x v="3"/>
    <x v="3"/>
    <x v="3"/>
    <n v="0"/>
    <n v="0"/>
    <n v="0"/>
    <n v="0"/>
    <m/>
    <m/>
    <m/>
    <x v="0"/>
    <m/>
    <m/>
    <m/>
    <m/>
    <s v="I"/>
    <s v="NORMAL"/>
    <s v="OC"/>
    <m/>
    <m/>
    <m/>
    <s v="15-0517-00--0-E"/>
    <m/>
    <m/>
  </r>
  <r>
    <x v="1"/>
    <x v="156"/>
    <x v="0"/>
    <s v="COTIZACION"/>
    <m/>
    <m/>
    <s v="CO42-CRISTHIAN VILLEGAS"/>
    <x v="28"/>
    <e v="#N/A"/>
    <x v="5"/>
    <x v="13"/>
    <x v="150"/>
    <m/>
    <m/>
    <x v="155"/>
    <m/>
    <x v="157"/>
    <m/>
    <x v="1"/>
    <x v="0"/>
    <x v="17"/>
    <x v="2"/>
    <x v="0"/>
    <x v="10"/>
    <x v="6"/>
    <x v="64"/>
    <x v="66"/>
    <x v="1"/>
    <x v="0"/>
    <x v="20"/>
    <x v="14"/>
    <x v="13"/>
    <m/>
    <x v="3"/>
    <x v="3"/>
    <x v="3"/>
    <x v="3"/>
    <x v="3"/>
    <m/>
    <x v="3"/>
    <x v="0"/>
    <x v="3"/>
    <x v="1"/>
    <n v="30"/>
    <x v="3"/>
    <m/>
    <x v="3"/>
    <x v="3"/>
    <s v="COLQUIRI"/>
    <m/>
    <m/>
    <x v="157"/>
    <m/>
    <n v="0"/>
    <x v="1"/>
    <x v="0"/>
    <x v="2"/>
    <n v="0"/>
    <x v="3"/>
    <n v="0"/>
    <m/>
    <m/>
    <n v="5"/>
    <n v="0"/>
    <n v="0"/>
    <n v="0"/>
    <n v="0"/>
    <n v="-5"/>
    <d v="1899-12-30T00:00:00"/>
    <m/>
    <x v="3"/>
    <m/>
    <x v="3"/>
    <x v="3"/>
    <x v="3"/>
    <n v="0"/>
    <n v="0"/>
    <n v="0"/>
    <n v="0"/>
    <m/>
    <m/>
    <m/>
    <x v="0"/>
    <m/>
    <m/>
    <m/>
    <m/>
    <s v="I"/>
    <s v="NORMAL"/>
    <s v="OC"/>
    <m/>
    <m/>
    <m/>
    <s v="15-0517-00--0-E"/>
    <m/>
    <m/>
  </r>
  <r>
    <x v="1"/>
    <x v="156"/>
    <x v="0"/>
    <s v="COTIZACION"/>
    <m/>
    <m/>
    <s v="CO42-CRISTHIAN VILLEGAS"/>
    <x v="28"/>
    <e v="#N/A"/>
    <x v="5"/>
    <x v="13"/>
    <x v="150"/>
    <m/>
    <m/>
    <x v="155"/>
    <m/>
    <x v="157"/>
    <m/>
    <x v="1"/>
    <x v="0"/>
    <x v="17"/>
    <x v="2"/>
    <x v="0"/>
    <x v="10"/>
    <x v="6"/>
    <x v="64"/>
    <x v="66"/>
    <x v="1"/>
    <x v="0"/>
    <x v="20"/>
    <x v="14"/>
    <x v="13"/>
    <m/>
    <x v="3"/>
    <x v="3"/>
    <x v="3"/>
    <x v="3"/>
    <x v="3"/>
    <m/>
    <x v="3"/>
    <x v="0"/>
    <x v="3"/>
    <x v="1"/>
    <n v="30"/>
    <x v="3"/>
    <m/>
    <x v="3"/>
    <x v="3"/>
    <s v="COLQUIRI"/>
    <m/>
    <m/>
    <x v="157"/>
    <m/>
    <n v="0"/>
    <x v="1"/>
    <x v="0"/>
    <x v="2"/>
    <n v="0"/>
    <x v="3"/>
    <n v="0"/>
    <m/>
    <m/>
    <n v="2"/>
    <n v="0"/>
    <n v="0"/>
    <n v="0"/>
    <n v="0"/>
    <n v="-2"/>
    <d v="1899-12-30T00:00:00"/>
    <m/>
    <x v="3"/>
    <m/>
    <x v="3"/>
    <x v="3"/>
    <x v="3"/>
    <n v="0"/>
    <n v="0"/>
    <n v="0"/>
    <n v="0"/>
    <m/>
    <m/>
    <m/>
    <x v="0"/>
    <m/>
    <m/>
    <m/>
    <m/>
    <s v="I"/>
    <s v="NORMAL"/>
    <s v="OC"/>
    <m/>
    <m/>
    <m/>
    <s v="15-0517-00--0-E"/>
    <m/>
    <m/>
  </r>
  <r>
    <x v="1"/>
    <x v="156"/>
    <x v="0"/>
    <s v="COTIZACION"/>
    <m/>
    <m/>
    <s v="CO42-CRISTHIAN VILLEGAS"/>
    <x v="28"/>
    <e v="#N/A"/>
    <x v="5"/>
    <x v="13"/>
    <x v="150"/>
    <m/>
    <m/>
    <x v="155"/>
    <m/>
    <x v="157"/>
    <m/>
    <x v="1"/>
    <x v="0"/>
    <x v="17"/>
    <x v="2"/>
    <x v="0"/>
    <x v="10"/>
    <x v="6"/>
    <x v="64"/>
    <x v="66"/>
    <x v="1"/>
    <x v="0"/>
    <x v="20"/>
    <x v="14"/>
    <x v="13"/>
    <m/>
    <x v="3"/>
    <x v="3"/>
    <x v="3"/>
    <x v="3"/>
    <x v="3"/>
    <m/>
    <x v="3"/>
    <x v="0"/>
    <x v="3"/>
    <x v="1"/>
    <m/>
    <x v="3"/>
    <m/>
    <x v="3"/>
    <x v="3"/>
    <s v="COLQUIRI"/>
    <m/>
    <m/>
    <x v="157"/>
    <m/>
    <n v="0"/>
    <x v="1"/>
    <x v="0"/>
    <x v="2"/>
    <n v="0"/>
    <x v="3"/>
    <n v="0"/>
    <m/>
    <m/>
    <n v="250"/>
    <n v="0"/>
    <n v="0"/>
    <n v="0"/>
    <n v="0"/>
    <n v="-250"/>
    <d v="1899-12-30T00:00:00"/>
    <m/>
    <x v="3"/>
    <m/>
    <x v="3"/>
    <x v="3"/>
    <x v="3"/>
    <n v="0"/>
    <n v="0"/>
    <n v="0"/>
    <n v="0"/>
    <m/>
    <m/>
    <m/>
    <x v="0"/>
    <m/>
    <m/>
    <m/>
    <m/>
    <s v="I"/>
    <s v="NORMAL"/>
    <s v="OC"/>
    <m/>
    <m/>
    <m/>
    <s v="15-0517-00--0-E"/>
    <m/>
    <m/>
  </r>
  <r>
    <x v="1"/>
    <x v="156"/>
    <x v="0"/>
    <s v="COTIZACION"/>
    <m/>
    <m/>
    <s v="CO42-CRISTHIAN VILLEGAS"/>
    <x v="28"/>
    <e v="#N/A"/>
    <x v="5"/>
    <x v="13"/>
    <x v="150"/>
    <m/>
    <m/>
    <x v="155"/>
    <m/>
    <x v="157"/>
    <m/>
    <x v="1"/>
    <x v="0"/>
    <x v="17"/>
    <x v="2"/>
    <x v="0"/>
    <x v="10"/>
    <x v="6"/>
    <x v="64"/>
    <x v="66"/>
    <x v="1"/>
    <x v="0"/>
    <x v="20"/>
    <x v="14"/>
    <x v="13"/>
    <m/>
    <x v="3"/>
    <x v="3"/>
    <x v="3"/>
    <x v="3"/>
    <x v="3"/>
    <m/>
    <x v="3"/>
    <x v="0"/>
    <x v="3"/>
    <x v="1"/>
    <m/>
    <x v="3"/>
    <m/>
    <x v="3"/>
    <x v="3"/>
    <s v="COLQUIRI"/>
    <m/>
    <m/>
    <x v="157"/>
    <n v="0"/>
    <n v="0"/>
    <x v="1"/>
    <x v="0"/>
    <x v="2"/>
    <n v="0"/>
    <x v="3"/>
    <n v="0"/>
    <m/>
    <m/>
    <n v="216"/>
    <n v="0"/>
    <n v="0"/>
    <n v="0"/>
    <n v="0"/>
    <n v="-216"/>
    <d v="1899-12-30T00:00:00"/>
    <m/>
    <x v="3"/>
    <m/>
    <x v="3"/>
    <x v="3"/>
    <x v="3"/>
    <n v="0"/>
    <n v="0"/>
    <n v="0"/>
    <n v="0"/>
    <m/>
    <m/>
    <m/>
    <x v="0"/>
    <m/>
    <m/>
    <m/>
    <m/>
    <s v="L"/>
    <m/>
    <s v="OC"/>
    <m/>
    <s v="15-0517-00-570122-0-E"/>
    <m/>
    <n v="1753345"/>
    <m/>
    <m/>
  </r>
  <r>
    <x v="1"/>
    <x v="156"/>
    <x v="0"/>
    <s v="COTIZACION"/>
    <m/>
    <m/>
    <s v="CO42-CRISTHIAN VILLEGAS"/>
    <x v="28"/>
    <e v="#N/A"/>
    <x v="5"/>
    <x v="13"/>
    <x v="150"/>
    <m/>
    <m/>
    <x v="155"/>
    <m/>
    <x v="157"/>
    <m/>
    <x v="1"/>
    <x v="0"/>
    <x v="17"/>
    <x v="2"/>
    <x v="0"/>
    <x v="10"/>
    <x v="6"/>
    <x v="64"/>
    <x v="66"/>
    <x v="1"/>
    <x v="0"/>
    <x v="20"/>
    <x v="14"/>
    <x v="13"/>
    <m/>
    <x v="3"/>
    <x v="3"/>
    <x v="3"/>
    <x v="3"/>
    <x v="3"/>
    <m/>
    <x v="3"/>
    <x v="0"/>
    <x v="3"/>
    <x v="1"/>
    <m/>
    <x v="3"/>
    <m/>
    <x v="3"/>
    <x v="3"/>
    <s v="COLQUIRI"/>
    <m/>
    <m/>
    <x v="157"/>
    <n v="0"/>
    <n v="0"/>
    <x v="1"/>
    <x v="0"/>
    <x v="2"/>
    <n v="0"/>
    <x v="3"/>
    <n v="0"/>
    <m/>
    <m/>
    <n v="1"/>
    <n v="0"/>
    <n v="0"/>
    <n v="0"/>
    <n v="0"/>
    <n v="-1"/>
    <d v="1899-12-30T00:00:00"/>
    <m/>
    <x v="3"/>
    <m/>
    <x v="3"/>
    <x v="3"/>
    <x v="3"/>
    <n v="0"/>
    <n v="0"/>
    <n v="0"/>
    <n v="0"/>
    <m/>
    <m/>
    <m/>
    <x v="0"/>
    <m/>
    <m/>
    <m/>
    <m/>
    <s v="L"/>
    <m/>
    <s v="OC"/>
    <m/>
    <s v="15-0517-00-570122-0-E"/>
    <m/>
    <n v="1753345"/>
    <m/>
    <m/>
  </r>
  <r>
    <x v="1"/>
    <x v="156"/>
    <x v="0"/>
    <s v="COTIZACION"/>
    <m/>
    <m/>
    <s v="CO42-CRISTHIAN VILLEGAS"/>
    <x v="28"/>
    <e v="#N/A"/>
    <x v="5"/>
    <x v="13"/>
    <x v="150"/>
    <m/>
    <m/>
    <x v="155"/>
    <m/>
    <x v="157"/>
    <m/>
    <x v="1"/>
    <x v="0"/>
    <x v="17"/>
    <x v="2"/>
    <x v="0"/>
    <x v="10"/>
    <x v="6"/>
    <x v="64"/>
    <x v="66"/>
    <x v="1"/>
    <x v="0"/>
    <x v="20"/>
    <x v="14"/>
    <x v="13"/>
    <m/>
    <x v="3"/>
    <x v="3"/>
    <x v="3"/>
    <x v="3"/>
    <x v="3"/>
    <m/>
    <x v="3"/>
    <x v="0"/>
    <x v="3"/>
    <x v="1"/>
    <m/>
    <x v="3"/>
    <m/>
    <x v="3"/>
    <x v="3"/>
    <s v="COLQUIRI"/>
    <m/>
    <m/>
    <x v="157"/>
    <n v="0"/>
    <n v="0"/>
    <x v="1"/>
    <x v="0"/>
    <x v="2"/>
    <n v="0"/>
    <x v="3"/>
    <n v="0"/>
    <m/>
    <m/>
    <n v="2"/>
    <n v="0"/>
    <n v="0"/>
    <n v="0"/>
    <n v="0"/>
    <n v="-2"/>
    <d v="1899-12-30T00:00:00"/>
    <m/>
    <x v="3"/>
    <m/>
    <x v="3"/>
    <x v="3"/>
    <x v="3"/>
    <n v="0"/>
    <n v="0"/>
    <n v="0"/>
    <n v="0"/>
    <m/>
    <m/>
    <m/>
    <x v="0"/>
    <m/>
    <m/>
    <m/>
    <m/>
    <s v="L"/>
    <m/>
    <s v="OC"/>
    <m/>
    <s v="15-0517-00-570122-0-E"/>
    <m/>
    <n v="1753345"/>
    <m/>
    <m/>
  </r>
  <r>
    <x v="1"/>
    <x v="156"/>
    <x v="0"/>
    <s v="COTIZACION"/>
    <m/>
    <m/>
    <s v="CO42-CRISTHIAN VILLEGAS"/>
    <x v="28"/>
    <e v="#N/A"/>
    <x v="5"/>
    <x v="13"/>
    <x v="150"/>
    <m/>
    <m/>
    <x v="155"/>
    <m/>
    <x v="157"/>
    <m/>
    <x v="1"/>
    <x v="0"/>
    <x v="17"/>
    <x v="2"/>
    <x v="0"/>
    <x v="10"/>
    <x v="6"/>
    <x v="64"/>
    <x v="66"/>
    <x v="1"/>
    <x v="0"/>
    <x v="20"/>
    <x v="14"/>
    <x v="13"/>
    <m/>
    <x v="3"/>
    <x v="3"/>
    <x v="3"/>
    <x v="3"/>
    <x v="3"/>
    <m/>
    <x v="3"/>
    <x v="0"/>
    <x v="3"/>
    <x v="1"/>
    <m/>
    <x v="3"/>
    <m/>
    <x v="3"/>
    <x v="3"/>
    <s v="COLQUIRI"/>
    <m/>
    <m/>
    <x v="157"/>
    <n v="0"/>
    <n v="0"/>
    <x v="1"/>
    <x v="0"/>
    <x v="2"/>
    <n v="0"/>
    <x v="3"/>
    <n v="0"/>
    <m/>
    <m/>
    <n v="2"/>
    <n v="0"/>
    <n v="0"/>
    <n v="0"/>
    <n v="0"/>
    <n v="-2"/>
    <d v="1899-12-30T00:00:00"/>
    <m/>
    <x v="3"/>
    <m/>
    <x v="3"/>
    <x v="3"/>
    <x v="3"/>
    <n v="0"/>
    <n v="0"/>
    <n v="0"/>
    <n v="0"/>
    <m/>
    <m/>
    <m/>
    <x v="0"/>
    <m/>
    <m/>
    <m/>
    <m/>
    <s v="L"/>
    <m/>
    <s v="OC"/>
    <m/>
    <s v="15-0517-00-570122-0-E"/>
    <m/>
    <n v="1753345"/>
    <m/>
    <m/>
  </r>
  <r>
    <x v="1"/>
    <x v="156"/>
    <x v="0"/>
    <s v="COTIZACION"/>
    <m/>
    <m/>
    <s v="CO42-CRISTHIAN VILLEGAS"/>
    <x v="28"/>
    <e v="#N/A"/>
    <x v="5"/>
    <x v="13"/>
    <x v="150"/>
    <m/>
    <m/>
    <x v="155"/>
    <m/>
    <x v="157"/>
    <m/>
    <x v="1"/>
    <x v="0"/>
    <x v="17"/>
    <x v="2"/>
    <x v="0"/>
    <x v="10"/>
    <x v="6"/>
    <x v="64"/>
    <x v="66"/>
    <x v="1"/>
    <x v="0"/>
    <x v="20"/>
    <x v="14"/>
    <x v="13"/>
    <m/>
    <x v="3"/>
    <x v="3"/>
    <x v="3"/>
    <x v="3"/>
    <x v="3"/>
    <m/>
    <x v="3"/>
    <x v="0"/>
    <x v="3"/>
    <x v="1"/>
    <m/>
    <x v="3"/>
    <m/>
    <x v="3"/>
    <x v="3"/>
    <s v="COLQUIRI"/>
    <m/>
    <m/>
    <x v="157"/>
    <n v="0"/>
    <n v="0"/>
    <x v="1"/>
    <x v="0"/>
    <x v="2"/>
    <n v="0"/>
    <x v="3"/>
    <n v="0"/>
    <m/>
    <m/>
    <n v="2"/>
    <n v="0"/>
    <n v="0"/>
    <n v="0"/>
    <n v="0"/>
    <n v="-2"/>
    <d v="1899-12-30T00:00:00"/>
    <m/>
    <x v="3"/>
    <m/>
    <x v="3"/>
    <x v="3"/>
    <x v="3"/>
    <n v="0"/>
    <n v="0"/>
    <n v="0"/>
    <n v="0"/>
    <m/>
    <m/>
    <m/>
    <x v="0"/>
    <m/>
    <m/>
    <m/>
    <m/>
    <s v="L"/>
    <m/>
    <s v="OC"/>
    <m/>
    <s v="15-0517-00-570122-0-E"/>
    <m/>
    <n v="1753345"/>
    <m/>
    <m/>
  </r>
  <r>
    <x v="1"/>
    <x v="156"/>
    <x v="0"/>
    <s v="COTIZACION"/>
    <m/>
    <m/>
    <s v="CO42-CRISTHIAN VILLEGAS"/>
    <x v="28"/>
    <e v="#N/A"/>
    <x v="5"/>
    <x v="13"/>
    <x v="150"/>
    <m/>
    <m/>
    <x v="155"/>
    <m/>
    <x v="157"/>
    <m/>
    <x v="1"/>
    <x v="0"/>
    <x v="17"/>
    <x v="2"/>
    <x v="0"/>
    <x v="10"/>
    <x v="6"/>
    <x v="64"/>
    <x v="66"/>
    <x v="1"/>
    <x v="0"/>
    <x v="20"/>
    <x v="14"/>
    <x v="13"/>
    <m/>
    <x v="3"/>
    <x v="3"/>
    <x v="3"/>
    <x v="3"/>
    <x v="3"/>
    <m/>
    <x v="3"/>
    <x v="0"/>
    <x v="3"/>
    <x v="1"/>
    <m/>
    <x v="3"/>
    <m/>
    <x v="3"/>
    <x v="3"/>
    <s v="COLQUIRI"/>
    <m/>
    <m/>
    <x v="157"/>
    <n v="0"/>
    <n v="0"/>
    <x v="1"/>
    <x v="0"/>
    <x v="2"/>
    <n v="0"/>
    <x v="3"/>
    <n v="0"/>
    <m/>
    <m/>
    <n v="10"/>
    <n v="0"/>
    <n v="0"/>
    <n v="0"/>
    <n v="0"/>
    <n v="-10"/>
    <d v="1899-12-30T00:00:00"/>
    <m/>
    <x v="3"/>
    <m/>
    <x v="3"/>
    <x v="3"/>
    <x v="3"/>
    <n v="0"/>
    <n v="0"/>
    <n v="0"/>
    <n v="0"/>
    <m/>
    <m/>
    <m/>
    <x v="0"/>
    <m/>
    <m/>
    <m/>
    <m/>
    <s v="L"/>
    <m/>
    <s v="OC"/>
    <m/>
    <s v="15-0517-00-570122-0-E"/>
    <m/>
    <n v="1753345"/>
    <m/>
    <m/>
  </r>
  <r>
    <x v="1"/>
    <x v="156"/>
    <x v="0"/>
    <s v="COTIZACION"/>
    <m/>
    <m/>
    <s v="CO42-CRISTHIAN VILLEGAS"/>
    <x v="28"/>
    <e v="#N/A"/>
    <x v="5"/>
    <x v="13"/>
    <x v="150"/>
    <m/>
    <m/>
    <x v="155"/>
    <m/>
    <x v="157"/>
    <m/>
    <x v="1"/>
    <x v="0"/>
    <x v="17"/>
    <x v="2"/>
    <x v="0"/>
    <x v="10"/>
    <x v="6"/>
    <x v="64"/>
    <x v="66"/>
    <x v="1"/>
    <x v="0"/>
    <x v="20"/>
    <x v="14"/>
    <x v="13"/>
    <m/>
    <x v="3"/>
    <x v="3"/>
    <x v="3"/>
    <x v="3"/>
    <x v="3"/>
    <m/>
    <x v="3"/>
    <x v="0"/>
    <x v="3"/>
    <x v="1"/>
    <m/>
    <x v="3"/>
    <m/>
    <x v="3"/>
    <x v="3"/>
    <s v="COLQUIRI"/>
    <m/>
    <m/>
    <x v="157"/>
    <n v="0"/>
    <n v="0"/>
    <x v="1"/>
    <x v="0"/>
    <x v="22"/>
    <n v="0"/>
    <x v="3"/>
    <n v="0"/>
    <m/>
    <m/>
    <n v="30"/>
    <n v="0"/>
    <n v="0"/>
    <n v="0"/>
    <n v="0"/>
    <n v="-30"/>
    <d v="2015-12-31T00:00:00"/>
    <m/>
    <x v="3"/>
    <m/>
    <x v="3"/>
    <x v="3"/>
    <x v="3"/>
    <n v="-42369"/>
    <n v="0"/>
    <n v="0"/>
    <n v="0"/>
    <m/>
    <m/>
    <m/>
    <x v="0"/>
    <m/>
    <m/>
    <m/>
    <m/>
    <s v="L"/>
    <s v="NORMAL"/>
    <s v="OC"/>
    <n v="314988"/>
    <n v="1772184"/>
    <m/>
    <s v="15-0517-00-571237-0-E "/>
    <m/>
    <m/>
  </r>
  <r>
    <x v="1"/>
    <x v="156"/>
    <x v="0"/>
    <s v="COTIZACION"/>
    <m/>
    <m/>
    <s v="CO42-CRISTHIAN VILLEGAS"/>
    <x v="28"/>
    <e v="#N/A"/>
    <x v="5"/>
    <x v="13"/>
    <x v="150"/>
    <m/>
    <m/>
    <x v="155"/>
    <m/>
    <x v="157"/>
    <m/>
    <x v="1"/>
    <x v="0"/>
    <x v="17"/>
    <x v="2"/>
    <x v="0"/>
    <x v="10"/>
    <x v="6"/>
    <x v="64"/>
    <x v="66"/>
    <x v="1"/>
    <x v="0"/>
    <x v="20"/>
    <x v="14"/>
    <x v="13"/>
    <m/>
    <x v="3"/>
    <x v="3"/>
    <x v="3"/>
    <x v="3"/>
    <x v="3"/>
    <m/>
    <x v="3"/>
    <x v="0"/>
    <x v="3"/>
    <x v="1"/>
    <m/>
    <x v="3"/>
    <m/>
    <x v="3"/>
    <x v="3"/>
    <s v="COLQUIRI"/>
    <m/>
    <m/>
    <x v="157"/>
    <n v="0"/>
    <n v="0"/>
    <x v="1"/>
    <x v="0"/>
    <x v="22"/>
    <n v="0"/>
    <x v="3"/>
    <n v="0"/>
    <m/>
    <m/>
    <n v="32"/>
    <n v="0"/>
    <n v="0"/>
    <n v="0"/>
    <n v="0"/>
    <n v="-32"/>
    <d v="2015-12-31T00:00:00"/>
    <m/>
    <x v="3"/>
    <m/>
    <x v="3"/>
    <x v="3"/>
    <x v="3"/>
    <n v="-42369"/>
    <n v="0"/>
    <n v="0"/>
    <n v="0"/>
    <m/>
    <m/>
    <m/>
    <x v="0"/>
    <m/>
    <m/>
    <m/>
    <m/>
    <s v="L"/>
    <s v="NORMAL"/>
    <s v="OC"/>
    <n v="314988"/>
    <n v="1772184"/>
    <m/>
    <s v="15-0517-00-571237-0-E "/>
    <m/>
    <m/>
  </r>
  <r>
    <x v="1"/>
    <x v="156"/>
    <x v="0"/>
    <s v="COTIZACION"/>
    <m/>
    <m/>
    <s v="CO42-CRISTHIAN VILLEGAS"/>
    <x v="28"/>
    <e v="#N/A"/>
    <x v="5"/>
    <x v="13"/>
    <x v="150"/>
    <m/>
    <m/>
    <x v="155"/>
    <m/>
    <x v="157"/>
    <m/>
    <x v="1"/>
    <x v="0"/>
    <x v="17"/>
    <x v="2"/>
    <x v="0"/>
    <x v="10"/>
    <x v="6"/>
    <x v="64"/>
    <x v="66"/>
    <x v="1"/>
    <x v="0"/>
    <x v="20"/>
    <x v="14"/>
    <x v="13"/>
    <m/>
    <x v="3"/>
    <x v="3"/>
    <x v="3"/>
    <x v="3"/>
    <x v="3"/>
    <m/>
    <x v="3"/>
    <x v="0"/>
    <x v="3"/>
    <x v="1"/>
    <m/>
    <x v="3"/>
    <m/>
    <x v="3"/>
    <x v="3"/>
    <s v="COLQUIRI"/>
    <m/>
    <m/>
    <x v="157"/>
    <n v="0"/>
    <n v="0"/>
    <x v="1"/>
    <x v="0"/>
    <x v="22"/>
    <n v="0"/>
    <x v="3"/>
    <n v="0"/>
    <m/>
    <m/>
    <n v="16"/>
    <n v="0"/>
    <n v="0"/>
    <n v="0"/>
    <n v="0"/>
    <n v="-16"/>
    <d v="2015-12-31T00:00:00"/>
    <m/>
    <x v="3"/>
    <m/>
    <x v="3"/>
    <x v="3"/>
    <x v="3"/>
    <n v="-42369"/>
    <n v="0"/>
    <n v="0"/>
    <n v="0"/>
    <m/>
    <m/>
    <m/>
    <x v="0"/>
    <m/>
    <m/>
    <m/>
    <m/>
    <s v="L"/>
    <s v="NORMAL"/>
    <s v="OC"/>
    <n v="314988"/>
    <n v="1772184"/>
    <m/>
    <s v="15-0517-00-571237-0-E "/>
    <m/>
    <m/>
  </r>
  <r>
    <x v="1"/>
    <x v="156"/>
    <x v="0"/>
    <s v="COTIZACION"/>
    <m/>
    <m/>
    <s v="CO42-CRISTHIAN VILLEGAS"/>
    <x v="28"/>
    <e v="#N/A"/>
    <x v="5"/>
    <x v="13"/>
    <x v="150"/>
    <m/>
    <m/>
    <x v="155"/>
    <m/>
    <x v="157"/>
    <m/>
    <x v="1"/>
    <x v="0"/>
    <x v="17"/>
    <x v="2"/>
    <x v="0"/>
    <x v="10"/>
    <x v="6"/>
    <x v="64"/>
    <x v="66"/>
    <x v="1"/>
    <x v="0"/>
    <x v="20"/>
    <x v="14"/>
    <x v="13"/>
    <m/>
    <x v="3"/>
    <x v="3"/>
    <x v="3"/>
    <x v="3"/>
    <x v="3"/>
    <m/>
    <x v="3"/>
    <x v="0"/>
    <x v="3"/>
    <x v="1"/>
    <m/>
    <x v="3"/>
    <m/>
    <x v="3"/>
    <x v="3"/>
    <s v="COLQUIRI"/>
    <m/>
    <m/>
    <x v="157"/>
    <n v="0"/>
    <n v="0"/>
    <x v="1"/>
    <x v="0"/>
    <x v="22"/>
    <n v="0"/>
    <x v="3"/>
    <n v="0"/>
    <m/>
    <m/>
    <n v="16"/>
    <n v="0"/>
    <n v="0"/>
    <n v="0"/>
    <n v="0"/>
    <n v="-16"/>
    <d v="2015-12-31T00:00:00"/>
    <m/>
    <x v="3"/>
    <m/>
    <x v="3"/>
    <x v="3"/>
    <x v="3"/>
    <n v="-42369"/>
    <n v="0"/>
    <n v="0"/>
    <n v="0"/>
    <m/>
    <m/>
    <m/>
    <x v="0"/>
    <m/>
    <m/>
    <m/>
    <m/>
    <s v="L"/>
    <s v="NORMAL"/>
    <s v="OC"/>
    <n v="314988"/>
    <n v="1772184"/>
    <m/>
    <s v="15-0517-00-571237-0-E "/>
    <m/>
    <m/>
  </r>
  <r>
    <x v="1"/>
    <x v="156"/>
    <x v="0"/>
    <s v="COTIZACION"/>
    <m/>
    <m/>
    <s v="CO42-CRISTHIAN VILLEGAS"/>
    <x v="28"/>
    <e v="#N/A"/>
    <x v="5"/>
    <x v="13"/>
    <x v="150"/>
    <m/>
    <m/>
    <x v="155"/>
    <m/>
    <x v="157"/>
    <m/>
    <x v="1"/>
    <x v="0"/>
    <x v="17"/>
    <x v="2"/>
    <x v="0"/>
    <x v="10"/>
    <x v="6"/>
    <x v="64"/>
    <x v="66"/>
    <x v="1"/>
    <x v="0"/>
    <x v="20"/>
    <x v="14"/>
    <x v="13"/>
    <m/>
    <x v="3"/>
    <x v="3"/>
    <x v="3"/>
    <x v="3"/>
    <x v="3"/>
    <m/>
    <x v="3"/>
    <x v="0"/>
    <x v="3"/>
    <x v="1"/>
    <m/>
    <x v="3"/>
    <m/>
    <x v="3"/>
    <x v="3"/>
    <s v="COLQUIRI"/>
    <m/>
    <m/>
    <x v="157"/>
    <n v="0"/>
    <n v="0"/>
    <x v="1"/>
    <x v="0"/>
    <x v="22"/>
    <n v="0"/>
    <x v="3"/>
    <n v="0"/>
    <m/>
    <m/>
    <n v="3"/>
    <n v="0"/>
    <n v="0"/>
    <n v="0"/>
    <n v="0"/>
    <n v="-3"/>
    <d v="1899-12-30T00:00:00"/>
    <m/>
    <x v="3"/>
    <m/>
    <x v="3"/>
    <x v="3"/>
    <x v="3"/>
    <n v="0"/>
    <n v="0"/>
    <n v="0"/>
    <n v="0"/>
    <m/>
    <m/>
    <m/>
    <x v="0"/>
    <m/>
    <m/>
    <m/>
    <m/>
    <s v="L"/>
    <s v="NORMAL"/>
    <s v="OC"/>
    <n v="314988"/>
    <n v="1772184"/>
    <m/>
    <s v="15-0517-00-571237-0-E "/>
    <m/>
    <m/>
  </r>
  <r>
    <x v="1"/>
    <x v="156"/>
    <x v="0"/>
    <s v="COTIZACION"/>
    <m/>
    <m/>
    <s v="CO42-CRISTHIAN VILLEGAS"/>
    <x v="28"/>
    <e v="#N/A"/>
    <x v="5"/>
    <x v="13"/>
    <x v="150"/>
    <m/>
    <m/>
    <x v="155"/>
    <m/>
    <x v="157"/>
    <m/>
    <x v="1"/>
    <x v="0"/>
    <x v="17"/>
    <x v="2"/>
    <x v="0"/>
    <x v="10"/>
    <x v="6"/>
    <x v="64"/>
    <x v="66"/>
    <x v="1"/>
    <x v="0"/>
    <x v="20"/>
    <x v="14"/>
    <x v="13"/>
    <m/>
    <x v="3"/>
    <x v="3"/>
    <x v="3"/>
    <x v="3"/>
    <x v="3"/>
    <m/>
    <x v="3"/>
    <x v="0"/>
    <x v="3"/>
    <x v="1"/>
    <m/>
    <x v="3"/>
    <m/>
    <x v="3"/>
    <x v="3"/>
    <s v="COLQUIRI"/>
    <m/>
    <m/>
    <x v="157"/>
    <n v="0"/>
    <n v="0"/>
    <x v="1"/>
    <x v="0"/>
    <x v="22"/>
    <n v="0"/>
    <x v="3"/>
    <n v="0"/>
    <m/>
    <m/>
    <n v="0"/>
    <n v="0"/>
    <n v="0"/>
    <n v="0"/>
    <n v="0"/>
    <n v="0"/>
    <d v="1899-12-30T00:00:00"/>
    <m/>
    <x v="3"/>
    <m/>
    <x v="3"/>
    <x v="3"/>
    <x v="3"/>
    <n v="0"/>
    <n v="0"/>
    <n v="0"/>
    <n v="0"/>
    <m/>
    <m/>
    <m/>
    <x v="0"/>
    <m/>
    <m/>
    <m/>
    <m/>
    <s v="L"/>
    <s v="NORMAL"/>
    <s v="OC"/>
    <n v="314988"/>
    <n v="1772184"/>
    <m/>
    <s v="15-0517-00-571237-0-E "/>
    <m/>
    <m/>
  </r>
  <r>
    <x v="1"/>
    <x v="156"/>
    <x v="0"/>
    <s v="COTIZACION"/>
    <m/>
    <m/>
    <s v="CO42-CRISTHIAN VILLEGAS"/>
    <x v="28"/>
    <e v="#N/A"/>
    <x v="5"/>
    <x v="13"/>
    <x v="150"/>
    <m/>
    <m/>
    <x v="155"/>
    <m/>
    <x v="157"/>
    <m/>
    <x v="1"/>
    <x v="0"/>
    <x v="17"/>
    <x v="2"/>
    <x v="0"/>
    <x v="10"/>
    <x v="6"/>
    <x v="64"/>
    <x v="66"/>
    <x v="1"/>
    <x v="0"/>
    <x v="20"/>
    <x v="14"/>
    <x v="13"/>
    <m/>
    <x v="3"/>
    <x v="3"/>
    <x v="3"/>
    <x v="3"/>
    <x v="3"/>
    <m/>
    <x v="3"/>
    <x v="0"/>
    <x v="3"/>
    <x v="1"/>
    <m/>
    <x v="3"/>
    <m/>
    <x v="3"/>
    <x v="3"/>
    <s v="COLQUIRI"/>
    <m/>
    <m/>
    <x v="157"/>
    <n v="0"/>
    <n v="0"/>
    <x v="1"/>
    <x v="0"/>
    <x v="22"/>
    <n v="0"/>
    <x v="3"/>
    <n v="0"/>
    <m/>
    <m/>
    <n v="6"/>
    <n v="0"/>
    <n v="0"/>
    <n v="0"/>
    <n v="0"/>
    <n v="-6"/>
    <d v="1899-12-30T00:00:00"/>
    <m/>
    <x v="3"/>
    <m/>
    <x v="3"/>
    <x v="3"/>
    <x v="3"/>
    <n v="0"/>
    <n v="0"/>
    <n v="0"/>
    <n v="0"/>
    <m/>
    <m/>
    <m/>
    <x v="0"/>
    <m/>
    <m/>
    <m/>
    <m/>
    <s v="L"/>
    <s v="NORMAL"/>
    <s v="OC"/>
    <n v="314988"/>
    <n v="1772184"/>
    <m/>
    <s v="15-0517-00-571237-0-E "/>
    <m/>
    <m/>
  </r>
  <r>
    <x v="1"/>
    <x v="156"/>
    <x v="0"/>
    <s v="COTIZACION"/>
    <m/>
    <m/>
    <s v="CO42-CRISTHIAN VILLEGAS"/>
    <x v="28"/>
    <e v="#N/A"/>
    <x v="5"/>
    <x v="13"/>
    <x v="150"/>
    <m/>
    <m/>
    <x v="155"/>
    <m/>
    <x v="157"/>
    <m/>
    <x v="1"/>
    <x v="0"/>
    <x v="17"/>
    <x v="2"/>
    <x v="0"/>
    <x v="10"/>
    <x v="6"/>
    <x v="64"/>
    <x v="66"/>
    <x v="1"/>
    <x v="0"/>
    <x v="20"/>
    <x v="14"/>
    <x v="13"/>
    <m/>
    <x v="3"/>
    <x v="3"/>
    <x v="3"/>
    <x v="3"/>
    <x v="3"/>
    <m/>
    <x v="3"/>
    <x v="0"/>
    <x v="3"/>
    <x v="1"/>
    <m/>
    <x v="3"/>
    <m/>
    <x v="3"/>
    <x v="3"/>
    <s v="COLQUIRI"/>
    <m/>
    <m/>
    <x v="157"/>
    <n v="0"/>
    <n v="0"/>
    <x v="1"/>
    <x v="0"/>
    <x v="22"/>
    <n v="0"/>
    <x v="3"/>
    <n v="0"/>
    <m/>
    <m/>
    <n v="2"/>
    <n v="0"/>
    <n v="0"/>
    <n v="0"/>
    <n v="0"/>
    <n v="-2"/>
    <d v="1899-12-30T00:00:00"/>
    <m/>
    <x v="3"/>
    <m/>
    <x v="3"/>
    <x v="3"/>
    <x v="3"/>
    <n v="0"/>
    <n v="0"/>
    <n v="0"/>
    <n v="0"/>
    <m/>
    <m/>
    <m/>
    <x v="0"/>
    <m/>
    <m/>
    <m/>
    <m/>
    <s v="L"/>
    <s v="NORMAL"/>
    <s v="OC"/>
    <n v="314988"/>
    <n v="1772184"/>
    <m/>
    <s v="15-0517-00-571237-0-E "/>
    <m/>
    <m/>
  </r>
  <r>
    <x v="1"/>
    <x v="156"/>
    <x v="0"/>
    <s v="COTIZACION"/>
    <m/>
    <m/>
    <s v="CO42-CRISTHIAN VILLEGAS"/>
    <x v="28"/>
    <e v="#N/A"/>
    <x v="5"/>
    <x v="13"/>
    <x v="150"/>
    <m/>
    <m/>
    <x v="155"/>
    <m/>
    <x v="157"/>
    <m/>
    <x v="1"/>
    <x v="0"/>
    <x v="17"/>
    <x v="2"/>
    <x v="0"/>
    <x v="10"/>
    <x v="6"/>
    <x v="64"/>
    <x v="66"/>
    <x v="1"/>
    <x v="0"/>
    <x v="20"/>
    <x v="14"/>
    <x v="13"/>
    <m/>
    <x v="3"/>
    <x v="3"/>
    <x v="3"/>
    <x v="3"/>
    <x v="3"/>
    <m/>
    <x v="3"/>
    <x v="0"/>
    <x v="3"/>
    <x v="1"/>
    <m/>
    <x v="3"/>
    <m/>
    <x v="3"/>
    <x v="3"/>
    <s v="COLQUIRI"/>
    <m/>
    <m/>
    <x v="157"/>
    <n v="0"/>
    <n v="0"/>
    <x v="1"/>
    <x v="0"/>
    <x v="22"/>
    <n v="0"/>
    <x v="3"/>
    <n v="0"/>
    <m/>
    <m/>
    <n v="6"/>
    <n v="0"/>
    <n v="0"/>
    <n v="0"/>
    <n v="0"/>
    <n v="-6"/>
    <d v="1899-12-30T00:00:00"/>
    <m/>
    <x v="3"/>
    <m/>
    <x v="3"/>
    <x v="3"/>
    <x v="3"/>
    <n v="0"/>
    <n v="0"/>
    <n v="0"/>
    <n v="0"/>
    <m/>
    <m/>
    <m/>
    <x v="0"/>
    <m/>
    <m/>
    <m/>
    <m/>
    <s v="L"/>
    <s v="NORMAL"/>
    <s v="OC"/>
    <n v="314988"/>
    <n v="1772184"/>
    <m/>
    <s v="15-0517-00-571237-0-E "/>
    <m/>
    <m/>
  </r>
  <r>
    <x v="1"/>
    <x v="156"/>
    <x v="0"/>
    <s v="COTIZACION"/>
    <m/>
    <m/>
    <s v="CO42-CRISTHIAN VILLEGAS"/>
    <x v="28"/>
    <e v="#N/A"/>
    <x v="5"/>
    <x v="13"/>
    <x v="150"/>
    <m/>
    <m/>
    <x v="155"/>
    <m/>
    <x v="157"/>
    <m/>
    <x v="1"/>
    <x v="0"/>
    <x v="17"/>
    <x v="2"/>
    <x v="0"/>
    <x v="10"/>
    <x v="6"/>
    <x v="64"/>
    <x v="66"/>
    <x v="1"/>
    <x v="0"/>
    <x v="20"/>
    <x v="14"/>
    <x v="13"/>
    <m/>
    <x v="3"/>
    <x v="3"/>
    <x v="3"/>
    <x v="3"/>
    <x v="3"/>
    <m/>
    <x v="3"/>
    <x v="0"/>
    <x v="3"/>
    <x v="1"/>
    <m/>
    <x v="3"/>
    <m/>
    <x v="3"/>
    <x v="3"/>
    <s v="COLQUIRI"/>
    <m/>
    <m/>
    <x v="157"/>
    <n v="0"/>
    <n v="0"/>
    <x v="1"/>
    <x v="0"/>
    <x v="22"/>
    <n v="0"/>
    <x v="3"/>
    <n v="0"/>
    <m/>
    <m/>
    <n v="8"/>
    <n v="0"/>
    <n v="0"/>
    <n v="0"/>
    <n v="0"/>
    <n v="-8"/>
    <d v="1899-12-30T00:00:00"/>
    <m/>
    <x v="3"/>
    <m/>
    <x v="3"/>
    <x v="3"/>
    <x v="3"/>
    <n v="0"/>
    <n v="0"/>
    <n v="0"/>
    <n v="0"/>
    <m/>
    <m/>
    <m/>
    <x v="0"/>
    <m/>
    <m/>
    <m/>
    <m/>
    <s v="L"/>
    <s v="NORMAL"/>
    <s v="OC"/>
    <n v="314988"/>
    <n v="1772184"/>
    <m/>
    <s v="15-0517-00-571237-0-E "/>
    <m/>
    <m/>
  </r>
  <r>
    <x v="1"/>
    <x v="156"/>
    <x v="0"/>
    <s v="COTIZACION"/>
    <m/>
    <m/>
    <s v="CO42-CRISTHIAN VILLEGAS"/>
    <x v="28"/>
    <e v="#N/A"/>
    <x v="5"/>
    <x v="13"/>
    <x v="150"/>
    <m/>
    <m/>
    <x v="155"/>
    <m/>
    <x v="157"/>
    <m/>
    <x v="1"/>
    <x v="0"/>
    <x v="17"/>
    <x v="2"/>
    <x v="0"/>
    <x v="10"/>
    <x v="6"/>
    <x v="64"/>
    <x v="66"/>
    <x v="1"/>
    <x v="0"/>
    <x v="20"/>
    <x v="14"/>
    <x v="13"/>
    <m/>
    <x v="3"/>
    <x v="3"/>
    <x v="3"/>
    <x v="3"/>
    <x v="3"/>
    <m/>
    <x v="3"/>
    <x v="0"/>
    <x v="3"/>
    <x v="1"/>
    <m/>
    <x v="3"/>
    <m/>
    <x v="3"/>
    <x v="3"/>
    <s v="COLQUIRI"/>
    <m/>
    <m/>
    <x v="157"/>
    <n v="0"/>
    <n v="0"/>
    <x v="1"/>
    <x v="0"/>
    <x v="22"/>
    <n v="4"/>
    <x v="3"/>
    <n v="0"/>
    <m/>
    <m/>
    <n v="4"/>
    <n v="0"/>
    <n v="0"/>
    <n v="0"/>
    <n v="0"/>
    <n v="0"/>
    <d v="1899-12-30T00:00:00"/>
    <m/>
    <x v="3"/>
    <m/>
    <x v="3"/>
    <x v="3"/>
    <x v="3"/>
    <n v="0"/>
    <n v="0"/>
    <n v="0"/>
    <n v="0"/>
    <m/>
    <m/>
    <m/>
    <x v="0"/>
    <m/>
    <m/>
    <m/>
    <m/>
    <s v="L"/>
    <s v="NORMAL"/>
    <s v="OC"/>
    <n v="314988"/>
    <n v="1772184"/>
    <m/>
    <s v="15-0517-00-571237-0-E "/>
    <m/>
    <m/>
  </r>
  <r>
    <x v="1"/>
    <x v="156"/>
    <x v="0"/>
    <s v="COTIZACION"/>
    <m/>
    <m/>
    <s v="CO42-CRISTHIAN VILLEGAS"/>
    <x v="28"/>
    <e v="#N/A"/>
    <x v="5"/>
    <x v="13"/>
    <x v="150"/>
    <m/>
    <m/>
    <x v="155"/>
    <m/>
    <x v="157"/>
    <m/>
    <x v="1"/>
    <x v="0"/>
    <x v="17"/>
    <x v="2"/>
    <x v="0"/>
    <x v="10"/>
    <x v="6"/>
    <x v="64"/>
    <x v="66"/>
    <x v="1"/>
    <x v="0"/>
    <x v="20"/>
    <x v="14"/>
    <x v="13"/>
    <m/>
    <x v="3"/>
    <x v="3"/>
    <x v="3"/>
    <x v="3"/>
    <x v="3"/>
    <m/>
    <x v="3"/>
    <x v="0"/>
    <x v="3"/>
    <x v="1"/>
    <m/>
    <x v="3"/>
    <m/>
    <x v="3"/>
    <x v="3"/>
    <s v="COLQUIRI"/>
    <m/>
    <m/>
    <x v="157"/>
    <n v="0"/>
    <n v="0"/>
    <x v="1"/>
    <x v="0"/>
    <x v="22"/>
    <n v="0"/>
    <x v="3"/>
    <n v="0"/>
    <m/>
    <m/>
    <n v="0"/>
    <n v="0"/>
    <n v="0"/>
    <n v="0"/>
    <n v="0"/>
    <n v="0"/>
    <d v="1899-12-30T00:00:00"/>
    <m/>
    <x v="3"/>
    <m/>
    <x v="3"/>
    <x v="3"/>
    <x v="3"/>
    <n v="0"/>
    <n v="0"/>
    <n v="0"/>
    <n v="0"/>
    <m/>
    <m/>
    <m/>
    <x v="0"/>
    <m/>
    <m/>
    <m/>
    <m/>
    <s v="L"/>
    <s v="NORMAL"/>
    <s v="OC"/>
    <n v="314988"/>
    <n v="1772184"/>
    <m/>
    <s v="15-0517-00-571237-0-E "/>
    <m/>
    <m/>
  </r>
  <r>
    <x v="1"/>
    <x v="156"/>
    <x v="0"/>
    <s v="COTIZACION"/>
    <m/>
    <m/>
    <s v="CO42-CRISTHIAN VILLEGAS"/>
    <x v="28"/>
    <e v="#N/A"/>
    <x v="5"/>
    <x v="13"/>
    <x v="150"/>
    <m/>
    <m/>
    <x v="155"/>
    <m/>
    <x v="157"/>
    <m/>
    <x v="1"/>
    <x v="0"/>
    <x v="17"/>
    <x v="2"/>
    <x v="0"/>
    <x v="10"/>
    <x v="6"/>
    <x v="64"/>
    <x v="66"/>
    <x v="1"/>
    <x v="0"/>
    <x v="20"/>
    <x v="14"/>
    <x v="13"/>
    <m/>
    <x v="3"/>
    <x v="3"/>
    <x v="3"/>
    <x v="3"/>
    <x v="3"/>
    <m/>
    <x v="3"/>
    <x v="0"/>
    <x v="3"/>
    <x v="1"/>
    <m/>
    <x v="3"/>
    <m/>
    <x v="3"/>
    <x v="3"/>
    <s v="COLQUIRI"/>
    <m/>
    <m/>
    <x v="157"/>
    <n v="0"/>
    <n v="0"/>
    <x v="1"/>
    <x v="0"/>
    <x v="22"/>
    <n v="0"/>
    <x v="3"/>
    <n v="0"/>
    <m/>
    <m/>
    <n v="5"/>
    <n v="0"/>
    <n v="0"/>
    <n v="0"/>
    <n v="0"/>
    <n v="-5"/>
    <d v="1899-12-30T00:00:00"/>
    <m/>
    <x v="3"/>
    <m/>
    <x v="3"/>
    <x v="3"/>
    <x v="3"/>
    <n v="0"/>
    <n v="0"/>
    <n v="0"/>
    <n v="0"/>
    <m/>
    <m/>
    <m/>
    <x v="0"/>
    <m/>
    <m/>
    <m/>
    <m/>
    <s v="L"/>
    <s v="NORMAL"/>
    <s v="OC"/>
    <n v="314988"/>
    <n v="1772184"/>
    <m/>
    <s v="15-0517-00-571237-0-E "/>
    <m/>
    <m/>
  </r>
  <r>
    <x v="1"/>
    <x v="156"/>
    <x v="0"/>
    <s v="COTIZACION"/>
    <m/>
    <m/>
    <s v="CO42-CRISTHIAN VILLEGAS"/>
    <x v="28"/>
    <e v="#N/A"/>
    <x v="5"/>
    <x v="13"/>
    <x v="150"/>
    <m/>
    <m/>
    <x v="155"/>
    <m/>
    <x v="157"/>
    <m/>
    <x v="1"/>
    <x v="0"/>
    <x v="17"/>
    <x v="2"/>
    <x v="0"/>
    <x v="10"/>
    <x v="6"/>
    <x v="64"/>
    <x v="66"/>
    <x v="1"/>
    <x v="0"/>
    <x v="20"/>
    <x v="14"/>
    <x v="13"/>
    <m/>
    <x v="3"/>
    <x v="3"/>
    <x v="3"/>
    <x v="3"/>
    <x v="3"/>
    <m/>
    <x v="3"/>
    <x v="0"/>
    <x v="3"/>
    <x v="1"/>
    <m/>
    <x v="3"/>
    <m/>
    <x v="3"/>
    <x v="3"/>
    <s v="COLQUIRI"/>
    <m/>
    <m/>
    <x v="157"/>
    <n v="0"/>
    <n v="0"/>
    <x v="1"/>
    <x v="0"/>
    <x v="22"/>
    <n v="0"/>
    <x v="3"/>
    <n v="0"/>
    <m/>
    <m/>
    <n v="5"/>
    <n v="0"/>
    <n v="0"/>
    <n v="0"/>
    <n v="0"/>
    <n v="-5"/>
    <d v="1899-12-30T00:00:00"/>
    <m/>
    <x v="3"/>
    <m/>
    <x v="3"/>
    <x v="3"/>
    <x v="3"/>
    <n v="0"/>
    <n v="0"/>
    <n v="0"/>
    <n v="0"/>
    <m/>
    <m/>
    <m/>
    <x v="0"/>
    <m/>
    <m/>
    <m/>
    <m/>
    <s v="L"/>
    <s v="NORMAL"/>
    <s v="OC"/>
    <n v="314988"/>
    <n v="1772184"/>
    <m/>
    <s v="15-0517-00-571237-0-E "/>
    <m/>
    <m/>
  </r>
  <r>
    <x v="1"/>
    <x v="156"/>
    <x v="0"/>
    <s v="COTIZACION"/>
    <m/>
    <m/>
    <s v="CO42-CRISTHIAN VILLEGAS"/>
    <x v="28"/>
    <e v="#N/A"/>
    <x v="5"/>
    <x v="13"/>
    <x v="150"/>
    <m/>
    <m/>
    <x v="155"/>
    <m/>
    <x v="157"/>
    <m/>
    <x v="1"/>
    <x v="0"/>
    <x v="17"/>
    <x v="2"/>
    <x v="0"/>
    <x v="10"/>
    <x v="6"/>
    <x v="64"/>
    <x v="66"/>
    <x v="1"/>
    <x v="0"/>
    <x v="20"/>
    <x v="14"/>
    <x v="13"/>
    <m/>
    <x v="3"/>
    <x v="3"/>
    <x v="3"/>
    <x v="3"/>
    <x v="3"/>
    <m/>
    <x v="3"/>
    <x v="0"/>
    <x v="3"/>
    <x v="1"/>
    <m/>
    <x v="3"/>
    <m/>
    <x v="3"/>
    <x v="3"/>
    <s v="COLQUIRI"/>
    <m/>
    <m/>
    <x v="157"/>
    <n v="0"/>
    <n v="0"/>
    <x v="1"/>
    <x v="0"/>
    <x v="22"/>
    <n v="0"/>
    <x v="3"/>
    <n v="0"/>
    <m/>
    <m/>
    <n v="5"/>
    <n v="0"/>
    <n v="0"/>
    <n v="0"/>
    <n v="0"/>
    <n v="-5"/>
    <d v="1899-12-30T00:00:00"/>
    <m/>
    <x v="3"/>
    <m/>
    <x v="3"/>
    <x v="3"/>
    <x v="3"/>
    <n v="0"/>
    <n v="0"/>
    <n v="0"/>
    <n v="0"/>
    <m/>
    <m/>
    <m/>
    <x v="0"/>
    <m/>
    <m/>
    <m/>
    <m/>
    <s v="L"/>
    <s v="NORMAL"/>
    <s v="OC"/>
    <n v="314988"/>
    <n v="1772184"/>
    <m/>
    <s v="15-0517-00-571237-0-E "/>
    <m/>
    <m/>
  </r>
  <r>
    <x v="1"/>
    <x v="156"/>
    <x v="0"/>
    <s v="COTIZACION"/>
    <m/>
    <m/>
    <s v="CO42-CRISTHIAN VILLEGAS"/>
    <x v="28"/>
    <e v="#N/A"/>
    <x v="5"/>
    <x v="13"/>
    <x v="150"/>
    <m/>
    <m/>
    <x v="155"/>
    <m/>
    <x v="157"/>
    <m/>
    <x v="1"/>
    <x v="0"/>
    <x v="17"/>
    <x v="2"/>
    <x v="0"/>
    <x v="10"/>
    <x v="6"/>
    <x v="64"/>
    <x v="66"/>
    <x v="1"/>
    <x v="0"/>
    <x v="20"/>
    <x v="14"/>
    <x v="13"/>
    <m/>
    <x v="3"/>
    <x v="3"/>
    <x v="3"/>
    <x v="3"/>
    <x v="3"/>
    <m/>
    <x v="3"/>
    <x v="0"/>
    <x v="3"/>
    <x v="1"/>
    <m/>
    <x v="3"/>
    <m/>
    <x v="3"/>
    <x v="3"/>
    <s v="COLQUIRI"/>
    <m/>
    <m/>
    <x v="157"/>
    <n v="0"/>
    <n v="0"/>
    <x v="1"/>
    <x v="0"/>
    <x v="22"/>
    <n v="0"/>
    <x v="3"/>
    <n v="0"/>
    <m/>
    <m/>
    <n v="4"/>
    <n v="0"/>
    <n v="0"/>
    <n v="0"/>
    <n v="0"/>
    <n v="-4"/>
    <d v="1899-12-30T00:00:00"/>
    <m/>
    <x v="3"/>
    <m/>
    <x v="3"/>
    <x v="3"/>
    <x v="3"/>
    <n v="0"/>
    <n v="0"/>
    <n v="0"/>
    <n v="0"/>
    <m/>
    <m/>
    <m/>
    <x v="0"/>
    <m/>
    <m/>
    <m/>
    <m/>
    <s v="L"/>
    <s v="NORMAL"/>
    <s v="OC"/>
    <n v="314988"/>
    <n v="1772184"/>
    <m/>
    <s v="15-0517-00-571237-0-E "/>
    <m/>
    <m/>
  </r>
  <r>
    <x v="1"/>
    <x v="156"/>
    <x v="0"/>
    <s v="COTIZACION"/>
    <m/>
    <m/>
    <s v="CO42-CRISTHIAN VILLEGAS"/>
    <x v="28"/>
    <e v="#N/A"/>
    <x v="5"/>
    <x v="13"/>
    <x v="150"/>
    <m/>
    <m/>
    <x v="155"/>
    <m/>
    <x v="157"/>
    <m/>
    <x v="1"/>
    <x v="0"/>
    <x v="17"/>
    <x v="2"/>
    <x v="0"/>
    <x v="10"/>
    <x v="6"/>
    <x v="64"/>
    <x v="66"/>
    <x v="1"/>
    <x v="0"/>
    <x v="20"/>
    <x v="14"/>
    <x v="13"/>
    <m/>
    <x v="3"/>
    <x v="3"/>
    <x v="3"/>
    <x v="3"/>
    <x v="3"/>
    <m/>
    <x v="3"/>
    <x v="0"/>
    <x v="3"/>
    <x v="1"/>
    <m/>
    <x v="3"/>
    <m/>
    <x v="3"/>
    <x v="3"/>
    <s v="COLQUIRI"/>
    <m/>
    <m/>
    <x v="157"/>
    <n v="0"/>
    <n v="0"/>
    <x v="1"/>
    <x v="0"/>
    <x v="22"/>
    <n v="0"/>
    <x v="3"/>
    <n v="0"/>
    <m/>
    <m/>
    <n v="6"/>
    <n v="0"/>
    <n v="0"/>
    <n v="0"/>
    <n v="0"/>
    <n v="-6"/>
    <d v="1899-12-30T00:00:00"/>
    <m/>
    <x v="3"/>
    <m/>
    <x v="3"/>
    <x v="3"/>
    <x v="3"/>
    <n v="0"/>
    <n v="0"/>
    <n v="0"/>
    <n v="0"/>
    <m/>
    <m/>
    <m/>
    <x v="0"/>
    <m/>
    <m/>
    <m/>
    <m/>
    <s v="L"/>
    <s v="NORMAL"/>
    <s v="OC"/>
    <n v="314988"/>
    <n v="1772184"/>
    <m/>
    <s v="15-0517-00-571237-0-E "/>
    <m/>
    <m/>
  </r>
  <r>
    <x v="1"/>
    <x v="156"/>
    <x v="0"/>
    <s v="COTIZACION"/>
    <m/>
    <m/>
    <s v="CO42-CRISTHIAN VILLEGAS"/>
    <x v="28"/>
    <e v="#N/A"/>
    <x v="5"/>
    <x v="13"/>
    <x v="150"/>
    <m/>
    <m/>
    <x v="155"/>
    <m/>
    <x v="157"/>
    <m/>
    <x v="1"/>
    <x v="0"/>
    <x v="17"/>
    <x v="2"/>
    <x v="0"/>
    <x v="10"/>
    <x v="6"/>
    <x v="64"/>
    <x v="66"/>
    <x v="1"/>
    <x v="0"/>
    <x v="20"/>
    <x v="14"/>
    <x v="13"/>
    <m/>
    <x v="3"/>
    <x v="3"/>
    <x v="3"/>
    <x v="3"/>
    <x v="3"/>
    <m/>
    <x v="3"/>
    <x v="0"/>
    <x v="3"/>
    <x v="1"/>
    <m/>
    <x v="3"/>
    <m/>
    <x v="3"/>
    <x v="3"/>
    <s v="COLQUIRI"/>
    <m/>
    <m/>
    <x v="157"/>
    <n v="0"/>
    <n v="0"/>
    <x v="1"/>
    <x v="0"/>
    <x v="22"/>
    <n v="0"/>
    <x v="3"/>
    <n v="0"/>
    <m/>
    <m/>
    <n v="0"/>
    <n v="0"/>
    <n v="0"/>
    <n v="0"/>
    <n v="0"/>
    <n v="0"/>
    <d v="1899-12-30T00:00:00"/>
    <m/>
    <x v="3"/>
    <m/>
    <x v="3"/>
    <x v="3"/>
    <x v="3"/>
    <n v="0"/>
    <n v="0"/>
    <n v="0"/>
    <n v="0"/>
    <m/>
    <m/>
    <m/>
    <x v="0"/>
    <m/>
    <m/>
    <m/>
    <m/>
    <s v="L"/>
    <s v="NORMAL"/>
    <s v="OC"/>
    <n v="314988"/>
    <n v="1772184"/>
    <m/>
    <s v="15-0517-00-571237-0-E "/>
    <m/>
    <m/>
  </r>
  <r>
    <x v="1"/>
    <x v="156"/>
    <x v="0"/>
    <s v="COTIZACION"/>
    <m/>
    <m/>
    <s v="CO42-CRISTHIAN VILLEGAS"/>
    <x v="28"/>
    <e v="#N/A"/>
    <x v="5"/>
    <x v="13"/>
    <x v="150"/>
    <m/>
    <m/>
    <x v="155"/>
    <m/>
    <x v="157"/>
    <m/>
    <x v="1"/>
    <x v="0"/>
    <x v="17"/>
    <x v="2"/>
    <x v="0"/>
    <x v="10"/>
    <x v="6"/>
    <x v="64"/>
    <x v="66"/>
    <x v="1"/>
    <x v="0"/>
    <x v="20"/>
    <x v="14"/>
    <x v="13"/>
    <m/>
    <x v="3"/>
    <x v="3"/>
    <x v="3"/>
    <x v="3"/>
    <x v="3"/>
    <m/>
    <x v="3"/>
    <x v="0"/>
    <x v="3"/>
    <x v="1"/>
    <m/>
    <x v="3"/>
    <m/>
    <x v="3"/>
    <x v="3"/>
    <s v="COLQUIRI"/>
    <m/>
    <m/>
    <x v="157"/>
    <n v="0"/>
    <n v="0"/>
    <x v="1"/>
    <x v="0"/>
    <x v="2"/>
    <n v="0"/>
    <x v="3"/>
    <n v="0"/>
    <m/>
    <m/>
    <n v="0"/>
    <n v="0"/>
    <n v="0"/>
    <n v="0"/>
    <n v="0"/>
    <n v="0"/>
    <d v="1899-12-30T00:00:00"/>
    <m/>
    <x v="3"/>
    <m/>
    <x v="3"/>
    <x v="3"/>
    <x v="3"/>
    <n v="0"/>
    <n v="0"/>
    <n v="0"/>
    <n v="0"/>
    <m/>
    <m/>
    <m/>
    <x v="0"/>
    <m/>
    <m/>
    <m/>
    <m/>
    <s v="L"/>
    <s v="NORMAL"/>
    <s v="OC"/>
    <m/>
    <s v="15-0517-00-580540-0-E"/>
    <m/>
    <n v="1792340"/>
    <m/>
    <m/>
  </r>
  <r>
    <x v="1"/>
    <x v="156"/>
    <x v="0"/>
    <s v="COTIZACION"/>
    <m/>
    <m/>
    <s v="CO42-CRISTHIAN VILLEGAS"/>
    <x v="28"/>
    <e v="#N/A"/>
    <x v="5"/>
    <x v="13"/>
    <x v="150"/>
    <m/>
    <m/>
    <x v="155"/>
    <m/>
    <x v="157"/>
    <m/>
    <x v="1"/>
    <x v="0"/>
    <x v="17"/>
    <x v="2"/>
    <x v="0"/>
    <x v="10"/>
    <x v="6"/>
    <x v="64"/>
    <x v="66"/>
    <x v="1"/>
    <x v="0"/>
    <x v="20"/>
    <x v="14"/>
    <x v="13"/>
    <m/>
    <x v="3"/>
    <x v="3"/>
    <x v="3"/>
    <x v="3"/>
    <x v="3"/>
    <m/>
    <x v="3"/>
    <x v="0"/>
    <x v="3"/>
    <x v="1"/>
    <m/>
    <x v="3"/>
    <m/>
    <x v="3"/>
    <x v="3"/>
    <s v="COLQUIRI"/>
    <m/>
    <m/>
    <x v="157"/>
    <n v="0"/>
    <n v="0"/>
    <x v="1"/>
    <x v="0"/>
    <x v="2"/>
    <n v="0"/>
    <x v="3"/>
    <n v="0"/>
    <m/>
    <m/>
    <n v="4"/>
    <n v="0"/>
    <n v="0"/>
    <n v="0"/>
    <n v="0"/>
    <n v="-4"/>
    <d v="1899-12-30T00:00:00"/>
    <m/>
    <x v="3"/>
    <m/>
    <x v="3"/>
    <x v="3"/>
    <x v="3"/>
    <n v="0"/>
    <n v="0"/>
    <n v="0"/>
    <n v="0"/>
    <m/>
    <m/>
    <m/>
    <x v="0"/>
    <m/>
    <m/>
    <m/>
    <m/>
    <s v="L"/>
    <s v="NORMAL"/>
    <s v="OC"/>
    <m/>
    <s v="15-0517-00-580540-0-E"/>
    <m/>
    <n v="1792340"/>
    <m/>
    <m/>
  </r>
  <r>
    <x v="1"/>
    <x v="156"/>
    <x v="0"/>
    <s v="COTIZACION"/>
    <m/>
    <m/>
    <s v="CO42-CRISTHIAN VILLEGAS"/>
    <x v="28"/>
    <e v="#N/A"/>
    <x v="5"/>
    <x v="13"/>
    <x v="150"/>
    <m/>
    <m/>
    <x v="155"/>
    <m/>
    <x v="157"/>
    <m/>
    <x v="1"/>
    <x v="0"/>
    <x v="17"/>
    <x v="2"/>
    <x v="0"/>
    <x v="10"/>
    <x v="6"/>
    <x v="64"/>
    <x v="66"/>
    <x v="1"/>
    <x v="0"/>
    <x v="20"/>
    <x v="14"/>
    <x v="13"/>
    <m/>
    <x v="3"/>
    <x v="3"/>
    <x v="3"/>
    <x v="3"/>
    <x v="3"/>
    <m/>
    <x v="3"/>
    <x v="0"/>
    <x v="3"/>
    <x v="1"/>
    <m/>
    <x v="3"/>
    <m/>
    <x v="3"/>
    <x v="3"/>
    <s v="COLQUIRI"/>
    <m/>
    <m/>
    <x v="157"/>
    <n v="0"/>
    <n v="0"/>
    <x v="1"/>
    <x v="0"/>
    <x v="2"/>
    <n v="0"/>
    <x v="3"/>
    <n v="0"/>
    <m/>
    <m/>
    <n v="4"/>
    <n v="0"/>
    <n v="0"/>
    <n v="0"/>
    <n v="0"/>
    <n v="-4"/>
    <d v="1899-12-30T00:00:00"/>
    <m/>
    <x v="3"/>
    <m/>
    <x v="3"/>
    <x v="3"/>
    <x v="3"/>
    <n v="0"/>
    <n v="0"/>
    <n v="0"/>
    <n v="0"/>
    <m/>
    <m/>
    <m/>
    <x v="0"/>
    <m/>
    <m/>
    <m/>
    <m/>
    <s v="L"/>
    <m/>
    <s v="OC"/>
    <n v="79"/>
    <s v="15-0517-00-570302-0-E"/>
    <m/>
    <n v="1754047"/>
    <m/>
    <m/>
  </r>
  <r>
    <x v="1"/>
    <x v="156"/>
    <x v="0"/>
    <s v="COTIZACION"/>
    <m/>
    <m/>
    <s v="CO42-CRISTHIAN VILLEGAS"/>
    <x v="28"/>
    <e v="#N/A"/>
    <x v="5"/>
    <x v="13"/>
    <x v="150"/>
    <m/>
    <m/>
    <x v="155"/>
    <m/>
    <x v="157"/>
    <m/>
    <x v="1"/>
    <x v="0"/>
    <x v="17"/>
    <x v="2"/>
    <x v="0"/>
    <x v="10"/>
    <x v="6"/>
    <x v="64"/>
    <x v="66"/>
    <x v="1"/>
    <x v="0"/>
    <x v="20"/>
    <x v="14"/>
    <x v="13"/>
    <m/>
    <x v="3"/>
    <x v="3"/>
    <x v="3"/>
    <x v="3"/>
    <x v="3"/>
    <m/>
    <x v="3"/>
    <x v="0"/>
    <x v="3"/>
    <x v="1"/>
    <m/>
    <x v="3"/>
    <m/>
    <x v="3"/>
    <x v="3"/>
    <s v="COLQUIRI"/>
    <m/>
    <m/>
    <x v="157"/>
    <n v="0"/>
    <n v="0"/>
    <x v="1"/>
    <x v="0"/>
    <x v="2"/>
    <n v="0"/>
    <x v="3"/>
    <n v="0"/>
    <m/>
    <m/>
    <n v="0"/>
    <n v="0"/>
    <n v="0"/>
    <n v="0"/>
    <n v="0"/>
    <n v="0"/>
    <d v="1899-12-30T00:00:00"/>
    <m/>
    <x v="3"/>
    <m/>
    <x v="3"/>
    <x v="3"/>
    <x v="3"/>
    <n v="0"/>
    <n v="0"/>
    <n v="0"/>
    <n v="0"/>
    <m/>
    <m/>
    <m/>
    <x v="0"/>
    <m/>
    <m/>
    <m/>
    <m/>
    <s v="L"/>
    <s v="NORMAL"/>
    <s v="OC"/>
    <m/>
    <s v="15-0517-00-568958-0-E"/>
    <m/>
    <n v="1765777"/>
    <m/>
    <m/>
  </r>
  <r>
    <x v="1"/>
    <x v="156"/>
    <x v="0"/>
    <s v="COTIZACION"/>
    <m/>
    <m/>
    <s v="CO42-CRISTHIAN VILLEGAS"/>
    <x v="28"/>
    <e v="#N/A"/>
    <x v="5"/>
    <x v="13"/>
    <x v="150"/>
    <m/>
    <m/>
    <x v="155"/>
    <m/>
    <x v="157"/>
    <m/>
    <x v="1"/>
    <x v="0"/>
    <x v="17"/>
    <x v="2"/>
    <x v="0"/>
    <x v="10"/>
    <x v="6"/>
    <x v="64"/>
    <x v="66"/>
    <x v="1"/>
    <x v="0"/>
    <x v="20"/>
    <x v="14"/>
    <x v="13"/>
    <m/>
    <x v="3"/>
    <x v="3"/>
    <x v="3"/>
    <x v="3"/>
    <x v="3"/>
    <m/>
    <x v="3"/>
    <x v="0"/>
    <x v="3"/>
    <x v="1"/>
    <m/>
    <x v="3"/>
    <m/>
    <x v="3"/>
    <x v="3"/>
    <s v="COLQUIRI"/>
    <m/>
    <m/>
    <x v="157"/>
    <n v="0"/>
    <n v="0"/>
    <x v="1"/>
    <x v="0"/>
    <x v="2"/>
    <n v="0"/>
    <x v="3"/>
    <n v="0"/>
    <m/>
    <m/>
    <n v="12"/>
    <n v="0"/>
    <n v="0"/>
    <n v="0"/>
    <n v="0"/>
    <n v="-12"/>
    <d v="1899-12-30T00:00:00"/>
    <m/>
    <x v="3"/>
    <m/>
    <x v="3"/>
    <x v="3"/>
    <x v="3"/>
    <n v="0"/>
    <n v="0"/>
    <n v="0"/>
    <n v="0"/>
    <m/>
    <m/>
    <m/>
    <x v="0"/>
    <m/>
    <m/>
    <m/>
    <m/>
    <s v="L"/>
    <s v="NORMAL"/>
    <s v="OC"/>
    <m/>
    <s v="15-0517-00-568958-0-E"/>
    <m/>
    <n v="1765777"/>
    <m/>
    <m/>
  </r>
  <r>
    <x v="1"/>
    <x v="156"/>
    <x v="0"/>
    <s v="COTIZACION"/>
    <m/>
    <m/>
    <s v="CO42-CRISTHIAN VILLEGAS"/>
    <x v="28"/>
    <e v="#N/A"/>
    <x v="5"/>
    <x v="13"/>
    <x v="150"/>
    <m/>
    <m/>
    <x v="155"/>
    <m/>
    <x v="157"/>
    <m/>
    <x v="1"/>
    <x v="0"/>
    <x v="17"/>
    <x v="2"/>
    <x v="0"/>
    <x v="10"/>
    <x v="6"/>
    <x v="64"/>
    <x v="66"/>
    <x v="1"/>
    <x v="0"/>
    <x v="20"/>
    <x v="14"/>
    <x v="13"/>
    <m/>
    <x v="3"/>
    <x v="3"/>
    <x v="3"/>
    <x v="3"/>
    <x v="3"/>
    <m/>
    <x v="3"/>
    <x v="0"/>
    <x v="3"/>
    <x v="1"/>
    <m/>
    <x v="3"/>
    <m/>
    <x v="3"/>
    <x v="3"/>
    <s v="COLQUIRI"/>
    <m/>
    <m/>
    <x v="157"/>
    <n v="0"/>
    <n v="0"/>
    <x v="1"/>
    <x v="0"/>
    <x v="2"/>
    <n v="0"/>
    <x v="3"/>
    <n v="0"/>
    <m/>
    <m/>
    <n v="4"/>
    <n v="0"/>
    <n v="0"/>
    <n v="0"/>
    <n v="0"/>
    <n v="-4"/>
    <d v="1899-12-30T00:00:00"/>
    <m/>
    <x v="3"/>
    <m/>
    <x v="3"/>
    <x v="3"/>
    <x v="3"/>
    <n v="0"/>
    <n v="0"/>
    <n v="0"/>
    <n v="0"/>
    <m/>
    <m/>
    <m/>
    <x v="0"/>
    <m/>
    <m/>
    <m/>
    <m/>
    <s v="L"/>
    <s v="NORMAL"/>
    <s v="OC"/>
    <m/>
    <s v="15-0517-00-568958-0-E"/>
    <m/>
    <n v="1765777"/>
    <m/>
    <m/>
  </r>
  <r>
    <x v="1"/>
    <x v="156"/>
    <x v="0"/>
    <s v="COTIZACION"/>
    <m/>
    <m/>
    <s v="CO42-CRISTHIAN VILLEGAS"/>
    <x v="28"/>
    <e v="#N/A"/>
    <x v="5"/>
    <x v="13"/>
    <x v="150"/>
    <m/>
    <m/>
    <x v="155"/>
    <m/>
    <x v="157"/>
    <m/>
    <x v="1"/>
    <x v="0"/>
    <x v="17"/>
    <x v="2"/>
    <x v="0"/>
    <x v="10"/>
    <x v="6"/>
    <x v="64"/>
    <x v="66"/>
    <x v="1"/>
    <x v="0"/>
    <x v="20"/>
    <x v="14"/>
    <x v="13"/>
    <m/>
    <x v="3"/>
    <x v="3"/>
    <x v="3"/>
    <x v="3"/>
    <x v="3"/>
    <m/>
    <x v="3"/>
    <x v="0"/>
    <x v="3"/>
    <x v="1"/>
    <m/>
    <x v="3"/>
    <m/>
    <x v="3"/>
    <x v="3"/>
    <s v="COLQUIRI"/>
    <m/>
    <m/>
    <x v="157"/>
    <n v="0"/>
    <n v="0"/>
    <x v="1"/>
    <x v="0"/>
    <x v="2"/>
    <n v="0"/>
    <x v="3"/>
    <n v="0"/>
    <m/>
    <m/>
    <n v="0"/>
    <n v="0"/>
    <n v="0"/>
    <n v="0"/>
    <n v="0"/>
    <n v="0"/>
    <d v="1899-12-30T00:00:00"/>
    <m/>
    <x v="3"/>
    <m/>
    <x v="3"/>
    <x v="3"/>
    <x v="3"/>
    <n v="0"/>
    <n v="0"/>
    <n v="0"/>
    <n v="0"/>
    <m/>
    <m/>
    <m/>
    <x v="0"/>
    <m/>
    <m/>
    <m/>
    <m/>
    <s v="L"/>
    <s v="NORMAL"/>
    <s v="OC"/>
    <m/>
    <s v="15-0517-00-568958-0-E"/>
    <m/>
    <n v="1765777"/>
    <m/>
    <m/>
  </r>
  <r>
    <x v="1"/>
    <x v="156"/>
    <x v="0"/>
    <s v="COTIZACION"/>
    <m/>
    <m/>
    <s v="CO42-CRISTHIAN VILLEGAS"/>
    <x v="28"/>
    <e v="#N/A"/>
    <x v="5"/>
    <x v="13"/>
    <x v="150"/>
    <m/>
    <m/>
    <x v="155"/>
    <m/>
    <x v="157"/>
    <m/>
    <x v="1"/>
    <x v="0"/>
    <x v="17"/>
    <x v="2"/>
    <x v="0"/>
    <x v="10"/>
    <x v="6"/>
    <x v="64"/>
    <x v="66"/>
    <x v="1"/>
    <x v="0"/>
    <x v="20"/>
    <x v="14"/>
    <x v="13"/>
    <m/>
    <x v="3"/>
    <x v="3"/>
    <x v="3"/>
    <x v="3"/>
    <x v="3"/>
    <m/>
    <x v="3"/>
    <x v="0"/>
    <x v="3"/>
    <x v="1"/>
    <m/>
    <x v="3"/>
    <m/>
    <x v="3"/>
    <x v="3"/>
    <s v="COLQUIRI"/>
    <m/>
    <m/>
    <x v="157"/>
    <n v="0"/>
    <n v="0"/>
    <x v="1"/>
    <x v="0"/>
    <x v="2"/>
    <n v="0"/>
    <x v="3"/>
    <n v="0"/>
    <m/>
    <m/>
    <n v="0"/>
    <n v="0"/>
    <n v="0"/>
    <n v="0"/>
    <n v="0"/>
    <n v="0"/>
    <d v="1899-12-30T00:00:00"/>
    <m/>
    <x v="3"/>
    <m/>
    <x v="3"/>
    <x v="3"/>
    <x v="3"/>
    <n v="0"/>
    <n v="0"/>
    <n v="0"/>
    <n v="0"/>
    <m/>
    <m/>
    <m/>
    <x v="0"/>
    <m/>
    <m/>
    <m/>
    <m/>
    <s v="L"/>
    <s v="NORMAL"/>
    <s v="OC"/>
    <m/>
    <s v="15-0517-00-568958-0-E"/>
    <m/>
    <n v="1765777"/>
    <m/>
    <m/>
  </r>
  <r>
    <x v="1"/>
    <x v="156"/>
    <x v="0"/>
    <s v="COTIZACION"/>
    <m/>
    <m/>
    <s v="CO42-CRISTHIAN VILLEGAS"/>
    <x v="28"/>
    <e v="#N/A"/>
    <x v="5"/>
    <x v="13"/>
    <x v="150"/>
    <m/>
    <m/>
    <x v="155"/>
    <m/>
    <x v="157"/>
    <m/>
    <x v="1"/>
    <x v="0"/>
    <x v="17"/>
    <x v="2"/>
    <x v="0"/>
    <x v="10"/>
    <x v="6"/>
    <x v="64"/>
    <x v="66"/>
    <x v="1"/>
    <x v="0"/>
    <x v="20"/>
    <x v="14"/>
    <x v="13"/>
    <m/>
    <x v="3"/>
    <x v="3"/>
    <x v="3"/>
    <x v="3"/>
    <x v="3"/>
    <m/>
    <x v="3"/>
    <x v="0"/>
    <x v="3"/>
    <x v="1"/>
    <m/>
    <x v="3"/>
    <m/>
    <x v="3"/>
    <x v="3"/>
    <s v="COLQUIRI"/>
    <m/>
    <m/>
    <x v="157"/>
    <n v="0"/>
    <n v="0"/>
    <x v="1"/>
    <x v="0"/>
    <x v="2"/>
    <n v="0"/>
    <x v="3"/>
    <n v="0"/>
    <m/>
    <m/>
    <n v="50"/>
    <n v="0"/>
    <n v="0"/>
    <n v="0"/>
    <n v="0"/>
    <n v="-50"/>
    <d v="1899-12-30T00:00:00"/>
    <m/>
    <x v="3"/>
    <m/>
    <x v="3"/>
    <x v="3"/>
    <x v="3"/>
    <n v="0"/>
    <n v="0"/>
    <n v="0"/>
    <n v="0"/>
    <m/>
    <m/>
    <m/>
    <x v="0"/>
    <m/>
    <m/>
    <m/>
    <m/>
    <s v="L"/>
    <s v="NORMAL"/>
    <s v="OC"/>
    <m/>
    <s v="15-0517-00-568958-0-E"/>
    <m/>
    <n v="1765777"/>
    <m/>
    <m/>
  </r>
  <r>
    <x v="1"/>
    <x v="156"/>
    <x v="0"/>
    <s v="COTIZACION"/>
    <m/>
    <m/>
    <s v="CO42-CRISTHIAN VILLEGAS"/>
    <x v="28"/>
    <e v="#N/A"/>
    <x v="5"/>
    <x v="13"/>
    <x v="150"/>
    <m/>
    <m/>
    <x v="155"/>
    <m/>
    <x v="157"/>
    <m/>
    <x v="1"/>
    <x v="0"/>
    <x v="17"/>
    <x v="2"/>
    <x v="0"/>
    <x v="10"/>
    <x v="6"/>
    <x v="64"/>
    <x v="66"/>
    <x v="1"/>
    <x v="0"/>
    <x v="20"/>
    <x v="14"/>
    <x v="13"/>
    <m/>
    <x v="3"/>
    <x v="3"/>
    <x v="3"/>
    <x v="3"/>
    <x v="3"/>
    <m/>
    <x v="3"/>
    <x v="0"/>
    <x v="3"/>
    <x v="1"/>
    <m/>
    <x v="3"/>
    <m/>
    <x v="3"/>
    <x v="3"/>
    <s v="COLQUIRI"/>
    <m/>
    <m/>
    <x v="157"/>
    <n v="0"/>
    <n v="0"/>
    <x v="1"/>
    <x v="0"/>
    <x v="2"/>
    <n v="0"/>
    <x v="3"/>
    <n v="0"/>
    <m/>
    <m/>
    <n v="11"/>
    <n v="0"/>
    <n v="0"/>
    <n v="0"/>
    <n v="0"/>
    <n v="-11"/>
    <d v="1899-12-30T00:00:00"/>
    <m/>
    <x v="3"/>
    <m/>
    <x v="3"/>
    <x v="3"/>
    <x v="3"/>
    <n v="0"/>
    <n v="0"/>
    <n v="0"/>
    <n v="0"/>
    <m/>
    <m/>
    <m/>
    <x v="0"/>
    <m/>
    <m/>
    <m/>
    <m/>
    <s v="L"/>
    <s v="NORMAL"/>
    <s v="OC"/>
    <m/>
    <s v="15-0517-00-568958-0-E"/>
    <m/>
    <n v="1765777"/>
    <m/>
    <m/>
  </r>
  <r>
    <x v="1"/>
    <x v="156"/>
    <x v="0"/>
    <s v="COTIZACION"/>
    <m/>
    <m/>
    <s v="CO42-CRISTHIAN VILLEGAS"/>
    <x v="28"/>
    <e v="#N/A"/>
    <x v="5"/>
    <x v="13"/>
    <x v="150"/>
    <m/>
    <m/>
    <x v="155"/>
    <m/>
    <x v="157"/>
    <m/>
    <x v="1"/>
    <x v="0"/>
    <x v="17"/>
    <x v="2"/>
    <x v="0"/>
    <x v="10"/>
    <x v="6"/>
    <x v="64"/>
    <x v="66"/>
    <x v="1"/>
    <x v="0"/>
    <x v="20"/>
    <x v="14"/>
    <x v="13"/>
    <m/>
    <x v="3"/>
    <x v="3"/>
    <x v="3"/>
    <x v="3"/>
    <x v="3"/>
    <m/>
    <x v="3"/>
    <x v="0"/>
    <x v="3"/>
    <x v="1"/>
    <m/>
    <x v="3"/>
    <m/>
    <x v="3"/>
    <x v="3"/>
    <s v="COLQUIRI"/>
    <m/>
    <m/>
    <x v="157"/>
    <n v="0"/>
    <n v="0"/>
    <x v="1"/>
    <x v="0"/>
    <x v="2"/>
    <n v="0"/>
    <x v="3"/>
    <n v="0"/>
    <m/>
    <m/>
    <n v="0"/>
    <n v="0"/>
    <n v="0"/>
    <n v="0"/>
    <n v="0"/>
    <n v="0"/>
    <d v="1899-12-30T00:00:00"/>
    <m/>
    <x v="3"/>
    <m/>
    <x v="3"/>
    <x v="3"/>
    <x v="3"/>
    <n v="0"/>
    <n v="0"/>
    <n v="0"/>
    <n v="0"/>
    <m/>
    <m/>
    <m/>
    <x v="0"/>
    <m/>
    <m/>
    <m/>
    <m/>
    <s v="L"/>
    <s v="NORMAL"/>
    <s v="OC"/>
    <m/>
    <s v="15-0517-00-568958-0-E"/>
    <m/>
    <n v="1765777"/>
    <m/>
    <m/>
  </r>
  <r>
    <x v="1"/>
    <x v="156"/>
    <x v="0"/>
    <s v="COTIZACION"/>
    <m/>
    <m/>
    <s v="CO42-CRISTHIAN VILLEGAS"/>
    <x v="28"/>
    <e v="#N/A"/>
    <x v="5"/>
    <x v="13"/>
    <x v="150"/>
    <m/>
    <m/>
    <x v="155"/>
    <m/>
    <x v="157"/>
    <m/>
    <x v="1"/>
    <x v="0"/>
    <x v="17"/>
    <x v="2"/>
    <x v="0"/>
    <x v="10"/>
    <x v="6"/>
    <x v="64"/>
    <x v="66"/>
    <x v="1"/>
    <x v="0"/>
    <x v="20"/>
    <x v="14"/>
    <x v="13"/>
    <m/>
    <x v="3"/>
    <x v="3"/>
    <x v="3"/>
    <x v="3"/>
    <x v="3"/>
    <m/>
    <x v="3"/>
    <x v="0"/>
    <x v="3"/>
    <x v="1"/>
    <m/>
    <x v="3"/>
    <m/>
    <x v="3"/>
    <x v="3"/>
    <s v="COLQUIRI"/>
    <m/>
    <m/>
    <x v="157"/>
    <n v="0"/>
    <n v="0"/>
    <x v="1"/>
    <x v="0"/>
    <x v="2"/>
    <n v="0"/>
    <x v="3"/>
    <n v="0"/>
    <m/>
    <m/>
    <n v="0"/>
    <n v="0"/>
    <n v="0"/>
    <n v="0"/>
    <n v="0"/>
    <n v="0"/>
    <d v="1899-12-30T00:00:00"/>
    <m/>
    <x v="3"/>
    <m/>
    <x v="3"/>
    <x v="3"/>
    <x v="3"/>
    <n v="0"/>
    <n v="0"/>
    <n v="0"/>
    <n v="0"/>
    <m/>
    <m/>
    <m/>
    <x v="0"/>
    <m/>
    <m/>
    <m/>
    <m/>
    <s v="L"/>
    <s v="NORMAL"/>
    <s v="OC"/>
    <m/>
    <s v="15-0517-00-568958-0-E"/>
    <m/>
    <n v="1765777"/>
    <m/>
    <m/>
  </r>
  <r>
    <x v="1"/>
    <x v="156"/>
    <x v="0"/>
    <s v="COTIZACION"/>
    <m/>
    <m/>
    <s v="CO42-CRISTHIAN VILLEGAS"/>
    <x v="28"/>
    <e v="#N/A"/>
    <x v="5"/>
    <x v="13"/>
    <x v="150"/>
    <m/>
    <m/>
    <x v="155"/>
    <m/>
    <x v="157"/>
    <m/>
    <x v="1"/>
    <x v="0"/>
    <x v="17"/>
    <x v="2"/>
    <x v="0"/>
    <x v="10"/>
    <x v="6"/>
    <x v="64"/>
    <x v="66"/>
    <x v="1"/>
    <x v="0"/>
    <x v="20"/>
    <x v="14"/>
    <x v="13"/>
    <m/>
    <x v="3"/>
    <x v="3"/>
    <x v="3"/>
    <x v="3"/>
    <x v="3"/>
    <m/>
    <x v="3"/>
    <x v="0"/>
    <x v="3"/>
    <x v="1"/>
    <m/>
    <x v="3"/>
    <m/>
    <x v="3"/>
    <x v="3"/>
    <s v="COLQUIRI"/>
    <m/>
    <m/>
    <x v="157"/>
    <n v="0"/>
    <n v="0"/>
    <x v="1"/>
    <x v="0"/>
    <x v="2"/>
    <n v="0"/>
    <x v="3"/>
    <n v="0"/>
    <m/>
    <m/>
    <n v="0"/>
    <n v="0"/>
    <n v="0"/>
    <n v="0"/>
    <n v="0"/>
    <n v="0"/>
    <d v="1899-12-30T00:00:00"/>
    <m/>
    <x v="3"/>
    <m/>
    <x v="3"/>
    <x v="3"/>
    <x v="3"/>
    <n v="0"/>
    <n v="0"/>
    <n v="0"/>
    <n v="0"/>
    <m/>
    <m/>
    <m/>
    <x v="0"/>
    <m/>
    <m/>
    <m/>
    <m/>
    <s v="L"/>
    <m/>
    <s v="OC"/>
    <m/>
    <m/>
    <m/>
    <s v="15-0517-00--0-E"/>
    <m/>
    <m/>
  </r>
  <r>
    <x v="1"/>
    <x v="156"/>
    <x v="0"/>
    <s v="COTIZACION"/>
    <m/>
    <m/>
    <s v="CO42-CRISTHIAN VILLEGAS"/>
    <x v="28"/>
    <e v="#N/A"/>
    <x v="5"/>
    <x v="13"/>
    <x v="150"/>
    <m/>
    <m/>
    <x v="155"/>
    <m/>
    <x v="157"/>
    <m/>
    <x v="1"/>
    <x v="0"/>
    <x v="17"/>
    <x v="2"/>
    <x v="0"/>
    <x v="10"/>
    <x v="6"/>
    <x v="64"/>
    <x v="66"/>
    <x v="1"/>
    <x v="0"/>
    <x v="20"/>
    <x v="14"/>
    <x v="13"/>
    <m/>
    <x v="3"/>
    <x v="3"/>
    <x v="3"/>
    <x v="3"/>
    <x v="3"/>
    <m/>
    <x v="3"/>
    <x v="0"/>
    <x v="3"/>
    <x v="1"/>
    <m/>
    <x v="3"/>
    <m/>
    <x v="3"/>
    <x v="3"/>
    <s v="COLQUIRI"/>
    <m/>
    <m/>
    <x v="157"/>
    <n v="0"/>
    <n v="0"/>
    <x v="1"/>
    <x v="0"/>
    <x v="2"/>
    <n v="0"/>
    <x v="3"/>
    <n v="0"/>
    <m/>
    <m/>
    <n v="8"/>
    <n v="0"/>
    <n v="0"/>
    <n v="0"/>
    <n v="0"/>
    <n v="-8"/>
    <d v="1899-12-30T00:00:00"/>
    <m/>
    <x v="3"/>
    <m/>
    <x v="3"/>
    <x v="3"/>
    <x v="3"/>
    <n v="0"/>
    <n v="0"/>
    <n v="0"/>
    <n v="0"/>
    <m/>
    <m/>
    <m/>
    <x v="0"/>
    <m/>
    <m/>
    <m/>
    <m/>
    <s v="L"/>
    <m/>
    <s v="OC"/>
    <m/>
    <m/>
    <m/>
    <s v="15-0517-00--0-E"/>
    <m/>
    <m/>
  </r>
  <r>
    <x v="1"/>
    <x v="156"/>
    <x v="0"/>
    <s v="COTIZACION"/>
    <m/>
    <m/>
    <s v="CO42-CRISTHIAN VILLEGAS"/>
    <x v="28"/>
    <e v="#N/A"/>
    <x v="5"/>
    <x v="13"/>
    <x v="150"/>
    <m/>
    <m/>
    <x v="155"/>
    <m/>
    <x v="157"/>
    <m/>
    <x v="1"/>
    <x v="0"/>
    <x v="17"/>
    <x v="2"/>
    <x v="0"/>
    <x v="10"/>
    <x v="6"/>
    <x v="64"/>
    <x v="66"/>
    <x v="1"/>
    <x v="0"/>
    <x v="20"/>
    <x v="14"/>
    <x v="13"/>
    <m/>
    <x v="3"/>
    <x v="3"/>
    <x v="3"/>
    <x v="3"/>
    <x v="3"/>
    <m/>
    <x v="3"/>
    <x v="0"/>
    <x v="3"/>
    <x v="1"/>
    <m/>
    <x v="3"/>
    <m/>
    <x v="3"/>
    <x v="3"/>
    <s v="COLQUIRI"/>
    <m/>
    <m/>
    <x v="157"/>
    <n v="0"/>
    <n v="0"/>
    <x v="1"/>
    <x v="0"/>
    <x v="2"/>
    <n v="0"/>
    <x v="3"/>
    <n v="0"/>
    <m/>
    <m/>
    <n v="2"/>
    <n v="0"/>
    <n v="0"/>
    <n v="0"/>
    <n v="0"/>
    <n v="-2"/>
    <d v="1899-12-30T00:00:00"/>
    <m/>
    <x v="3"/>
    <m/>
    <x v="3"/>
    <x v="3"/>
    <x v="3"/>
    <n v="0"/>
    <n v="0"/>
    <n v="0"/>
    <n v="0"/>
    <m/>
    <m/>
    <m/>
    <x v="0"/>
    <m/>
    <m/>
    <m/>
    <m/>
    <s v="L"/>
    <m/>
    <s v="OC"/>
    <m/>
    <n v="1751220"/>
    <n v="1751224"/>
    <s v="15-0517-00-569500-0-E"/>
    <m/>
    <m/>
  </r>
  <r>
    <x v="1"/>
    <x v="156"/>
    <x v="0"/>
    <s v="COTIZACION"/>
    <m/>
    <m/>
    <s v="CO42-CRISTHIAN VILLEGAS"/>
    <x v="28"/>
    <e v="#N/A"/>
    <x v="5"/>
    <x v="13"/>
    <x v="150"/>
    <m/>
    <m/>
    <x v="155"/>
    <m/>
    <x v="157"/>
    <m/>
    <x v="1"/>
    <x v="0"/>
    <x v="17"/>
    <x v="2"/>
    <x v="0"/>
    <x v="10"/>
    <x v="6"/>
    <x v="64"/>
    <x v="66"/>
    <x v="1"/>
    <x v="0"/>
    <x v="20"/>
    <x v="14"/>
    <x v="13"/>
    <m/>
    <x v="3"/>
    <x v="3"/>
    <x v="3"/>
    <x v="3"/>
    <x v="3"/>
    <m/>
    <x v="3"/>
    <x v="0"/>
    <x v="3"/>
    <x v="1"/>
    <m/>
    <x v="3"/>
    <m/>
    <x v="3"/>
    <x v="3"/>
    <s v="COLQUIRI"/>
    <m/>
    <m/>
    <x v="157"/>
    <n v="0"/>
    <n v="0"/>
    <x v="1"/>
    <x v="0"/>
    <x v="2"/>
    <n v="0"/>
    <x v="3"/>
    <n v="0"/>
    <m/>
    <m/>
    <n v="0"/>
    <n v="0"/>
    <n v="0"/>
    <n v="0"/>
    <n v="0"/>
    <n v="0"/>
    <d v="1899-12-30T00:00:00"/>
    <m/>
    <x v="3"/>
    <m/>
    <x v="3"/>
    <x v="3"/>
    <x v="3"/>
    <n v="0"/>
    <n v="0"/>
    <n v="0"/>
    <n v="0"/>
    <m/>
    <m/>
    <m/>
    <x v="0"/>
    <m/>
    <m/>
    <m/>
    <m/>
    <s v="L"/>
    <s v="NORMAL"/>
    <s v="OC"/>
    <m/>
    <s v="15-0517-00-569496-0-E"/>
    <m/>
    <n v="1776218"/>
    <m/>
    <m/>
  </r>
  <r>
    <x v="1"/>
    <x v="156"/>
    <x v="0"/>
    <s v="COTIZACION"/>
    <m/>
    <m/>
    <s v="CO42-CRISTHIAN VILLEGAS"/>
    <x v="28"/>
    <e v="#N/A"/>
    <x v="5"/>
    <x v="13"/>
    <x v="150"/>
    <m/>
    <m/>
    <x v="155"/>
    <m/>
    <x v="157"/>
    <m/>
    <x v="1"/>
    <x v="0"/>
    <x v="17"/>
    <x v="2"/>
    <x v="0"/>
    <x v="10"/>
    <x v="6"/>
    <x v="64"/>
    <x v="66"/>
    <x v="1"/>
    <x v="0"/>
    <x v="20"/>
    <x v="14"/>
    <x v="13"/>
    <m/>
    <x v="3"/>
    <x v="3"/>
    <x v="3"/>
    <x v="3"/>
    <x v="3"/>
    <m/>
    <x v="3"/>
    <x v="0"/>
    <x v="3"/>
    <x v="1"/>
    <m/>
    <x v="3"/>
    <m/>
    <x v="3"/>
    <x v="3"/>
    <s v="COLQUIRI"/>
    <m/>
    <m/>
    <x v="157"/>
    <n v="0"/>
    <n v="0"/>
    <x v="1"/>
    <x v="0"/>
    <x v="2"/>
    <n v="0"/>
    <x v="3"/>
    <n v="0"/>
    <m/>
    <m/>
    <n v="0"/>
    <n v="0"/>
    <n v="0"/>
    <n v="0"/>
    <n v="0"/>
    <n v="0"/>
    <d v="1899-12-30T00:00:00"/>
    <m/>
    <x v="3"/>
    <m/>
    <x v="3"/>
    <x v="3"/>
    <x v="3"/>
    <n v="0"/>
    <n v="0"/>
    <n v="0"/>
    <n v="0"/>
    <m/>
    <m/>
    <m/>
    <x v="0"/>
    <m/>
    <m/>
    <m/>
    <m/>
    <s v="L"/>
    <s v="NORMAL"/>
    <s v="OC"/>
    <m/>
    <s v="15-0517-00-569496-0-E"/>
    <m/>
    <n v="1776218"/>
    <m/>
    <m/>
  </r>
  <r>
    <x v="1"/>
    <x v="156"/>
    <x v="0"/>
    <s v="COTIZACION"/>
    <m/>
    <m/>
    <s v="CO42-CRISTHIAN VILLEGAS"/>
    <x v="28"/>
    <e v="#N/A"/>
    <x v="5"/>
    <x v="13"/>
    <x v="150"/>
    <m/>
    <m/>
    <x v="155"/>
    <m/>
    <x v="157"/>
    <m/>
    <x v="1"/>
    <x v="0"/>
    <x v="17"/>
    <x v="2"/>
    <x v="0"/>
    <x v="10"/>
    <x v="6"/>
    <x v="64"/>
    <x v="66"/>
    <x v="1"/>
    <x v="0"/>
    <x v="20"/>
    <x v="14"/>
    <x v="13"/>
    <m/>
    <x v="3"/>
    <x v="3"/>
    <x v="3"/>
    <x v="3"/>
    <x v="3"/>
    <m/>
    <x v="3"/>
    <x v="0"/>
    <x v="3"/>
    <x v="1"/>
    <m/>
    <x v="3"/>
    <m/>
    <x v="3"/>
    <x v="3"/>
    <s v="COLQUIRI"/>
    <m/>
    <m/>
    <x v="157"/>
    <n v="0"/>
    <n v="0"/>
    <x v="1"/>
    <x v="0"/>
    <x v="2"/>
    <n v="0"/>
    <x v="3"/>
    <n v="0"/>
    <m/>
    <m/>
    <n v="0"/>
    <n v="0"/>
    <n v="0"/>
    <n v="0"/>
    <n v="0"/>
    <n v="0"/>
    <d v="1899-12-30T00:00:00"/>
    <m/>
    <x v="3"/>
    <m/>
    <x v="3"/>
    <x v="3"/>
    <x v="3"/>
    <n v="0"/>
    <n v="0"/>
    <n v="0"/>
    <n v="0"/>
    <m/>
    <m/>
    <m/>
    <x v="0"/>
    <m/>
    <m/>
    <m/>
    <m/>
    <s v="L"/>
    <s v="NORMAL"/>
    <s v="OC"/>
    <m/>
    <s v="15-0517-00-569496-0-E"/>
    <m/>
    <n v="1776218"/>
    <m/>
    <m/>
  </r>
  <r>
    <x v="1"/>
    <x v="156"/>
    <x v="0"/>
    <s v="COTIZACION"/>
    <m/>
    <m/>
    <s v="CO42-CRISTHIAN VILLEGAS"/>
    <x v="28"/>
    <e v="#N/A"/>
    <x v="5"/>
    <x v="13"/>
    <x v="150"/>
    <m/>
    <m/>
    <x v="155"/>
    <m/>
    <x v="157"/>
    <m/>
    <x v="1"/>
    <x v="0"/>
    <x v="17"/>
    <x v="2"/>
    <x v="0"/>
    <x v="10"/>
    <x v="6"/>
    <x v="64"/>
    <x v="66"/>
    <x v="1"/>
    <x v="0"/>
    <x v="20"/>
    <x v="14"/>
    <x v="13"/>
    <m/>
    <x v="3"/>
    <x v="3"/>
    <x v="3"/>
    <x v="3"/>
    <x v="3"/>
    <m/>
    <x v="3"/>
    <x v="0"/>
    <x v="3"/>
    <x v="1"/>
    <m/>
    <x v="3"/>
    <m/>
    <x v="3"/>
    <x v="3"/>
    <s v="COLQUIRI"/>
    <m/>
    <m/>
    <x v="157"/>
    <n v="0"/>
    <n v="0"/>
    <x v="1"/>
    <x v="0"/>
    <x v="2"/>
    <n v="0"/>
    <x v="3"/>
    <n v="0"/>
    <m/>
    <m/>
    <n v="2"/>
    <n v="0"/>
    <n v="0"/>
    <n v="0"/>
    <n v="0"/>
    <n v="-2"/>
    <d v="1899-12-30T00:00:00"/>
    <m/>
    <x v="3"/>
    <m/>
    <x v="3"/>
    <x v="3"/>
    <x v="3"/>
    <n v="0"/>
    <n v="0"/>
    <n v="0"/>
    <n v="0"/>
    <m/>
    <m/>
    <m/>
    <x v="0"/>
    <m/>
    <m/>
    <m/>
    <m/>
    <s v="L"/>
    <s v="NORMAL"/>
    <s v="OC"/>
    <m/>
    <s v="15-0517-00-569496-0-E"/>
    <m/>
    <n v="1776218"/>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A8B1D61-9EB8-407B-99C5-891E526816E9}" name="TablaDinámica1" cacheId="359"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7">
        <item h="1" m="1" x="2"/>
        <item h="1" m="1" x="4"/>
        <item h="1" m="1" x="6"/>
        <item h="1" m="1" x="5"/>
        <item m="1" x="3"/>
        <item h="1" x="0"/>
        <item x="1"/>
      </items>
    </pivotField>
    <pivotField axis="axisPage" compact="0" outline="0" showAll="0">
      <items count="1053">
        <item m="1" x="157"/>
        <item m="1" x="904"/>
        <item m="1" x="722"/>
        <item m="1" x="694"/>
        <item m="1" x="614"/>
        <item m="1" x="600"/>
        <item m="1" x="587"/>
        <item m="1" x="1022"/>
        <item m="1" x="541"/>
        <item m="1" x="757"/>
        <item m="1" x="1007"/>
        <item m="1" x="681"/>
        <item m="1" x="921"/>
        <item m="1" x="432"/>
        <item m="1" x="667"/>
        <item m="1" x="749"/>
        <item m="1" x="874"/>
        <item m="1" x="281"/>
        <item m="1" x="518"/>
        <item m="1" x="732"/>
        <item m="1" x="856"/>
        <item m="1" x="987"/>
        <item m="1" x="186"/>
        <item m="1" x="268"/>
        <item m="1" x="500"/>
        <item m="1" x="839"/>
        <item m="1" x="968"/>
        <item m="1" x="175"/>
        <item m="1" x="352"/>
        <item m="1" x="481"/>
        <item m="1" x="601"/>
        <item m="1" x="702"/>
        <item m="1" x="820"/>
        <item m="1" x="949"/>
        <item m="1" x="164"/>
        <item m="1" x="588"/>
        <item m="1" x="688"/>
        <item m="1" x="804"/>
        <item m="1" x="932"/>
        <item m="1" x="1047"/>
        <item m="1" x="235"/>
        <item m="1" x="324"/>
        <item m="1" x="442"/>
        <item m="1" x="573"/>
        <item m="1" x="674"/>
        <item m="1" x="786"/>
        <item m="1" x="912"/>
        <item m="1" x="1035"/>
        <item m="1" x="223"/>
        <item m="1" x="423"/>
        <item m="1" x="648"/>
        <item m="1" x="200"/>
        <item m="1" x="287"/>
        <item m="1" x="387"/>
        <item m="1" x="455"/>
        <item m="1" x="635"/>
        <item m="1" x="741"/>
        <item m="1" x="798"/>
        <item m="1" x="863"/>
        <item m="1" x="925"/>
        <item m="1" x="436"/>
        <item m="1" x="508"/>
        <item m="1" x="568"/>
        <item m="1" x="621"/>
        <item m="1" x="671"/>
        <item m="1" x="725"/>
        <item m="1" x="783"/>
        <item m="1" x="846"/>
        <item m="1" x="907"/>
        <item m="1" x="976"/>
        <item m="1" x="178"/>
        <item m="1" x="219"/>
        <item m="1" x="261"/>
        <item m="1" x="308"/>
        <item m="1" x="357"/>
        <item m="1" x="417"/>
        <item m="1" x="489"/>
        <item m="1" x="553"/>
        <item m="1" x="607"/>
        <item m="1" x="657"/>
        <item m="1" x="711"/>
        <item m="1" x="768"/>
        <item m="1" x="828"/>
        <item m="1" x="892"/>
        <item m="1" x="957"/>
        <item m="1" x="1018"/>
        <item m="1" x="168"/>
        <item m="1" x="208"/>
        <item m="1" x="250"/>
        <item m="1" x="296"/>
        <item m="1" x="343"/>
        <item m="1" x="400"/>
        <item m="1" x="471"/>
        <item m="1" x="538"/>
        <item m="1" x="594"/>
        <item m="1" x="645"/>
        <item m="1" x="696"/>
        <item m="1" x="753"/>
        <item m="1" x="812"/>
        <item m="1" x="877"/>
        <item m="1" x="940"/>
        <item m="1" x="1004"/>
        <item m="1" x="1051"/>
        <item m="1" x="197"/>
        <item m="1" x="240"/>
        <item m="1" x="283"/>
        <item m="1" x="331"/>
        <item m="1" x="384"/>
        <item m="1" x="452"/>
        <item m="1" x="522"/>
        <item m="1" x="580"/>
        <item m="1" x="632"/>
        <item m="1" x="683"/>
        <item m="1" x="736"/>
        <item m="1" x="795"/>
        <item m="1" x="860"/>
        <item m="1" x="922"/>
        <item m="1" x="990"/>
        <item m="1" x="1040"/>
        <item m="1" x="188"/>
        <item m="1" x="230"/>
        <item m="1" x="271"/>
        <item m="1" x="319"/>
        <item m="1" x="370"/>
        <item m="1" x="433"/>
        <item m="1" x="504"/>
        <item m="1" x="565"/>
        <item m="1" x="618"/>
        <item m="1" x="668"/>
        <item m="1" x="720"/>
        <item m="1" x="780"/>
        <item m="1" x="843"/>
        <item m="1" x="905"/>
        <item m="1" x="972"/>
        <item m="1" x="1028"/>
        <item m="1" x="177"/>
        <item m="1" x="218"/>
        <item m="1" x="259"/>
        <item m="1" x="307"/>
        <item m="1" x="356"/>
        <item m="1" x="416"/>
        <item m="1" x="486"/>
        <item m="1" x="551"/>
        <item m="1" x="605"/>
        <item m="1" x="656"/>
        <item m="1" x="706"/>
        <item m="1" x="766"/>
        <item m="1" x="826"/>
        <item m="1" x="891"/>
        <item m="1" x="955"/>
        <item m="1" x="1017"/>
        <item m="1" x="167"/>
        <item m="1" x="207"/>
        <item m="1" x="248"/>
        <item m="1" x="295"/>
        <item m="1" x="342"/>
        <item m="1" x="399"/>
        <item m="1" x="468"/>
        <item m="1" x="537"/>
        <item m="1" x="592"/>
        <item m="1" x="643"/>
        <item m="1" x="692"/>
        <item m="1" x="751"/>
        <item m="1" x="810"/>
        <item m="1" x="876"/>
        <item m="1" x="938"/>
        <item m="1" x="1003"/>
        <item m="1" x="1050"/>
        <item m="1" x="196"/>
        <item m="1" x="216"/>
        <item m="1" x="238"/>
        <item m="1" x="258"/>
        <item m="1" x="282"/>
        <item m="1" x="306"/>
        <item m="1" x="704"/>
        <item m="1" x="764"/>
        <item m="1" x="793"/>
        <item x="156"/>
        <item m="1" x="404"/>
        <item m="1" x="680"/>
        <item m="1" x="185"/>
        <item m="1" x="174"/>
        <item m="1" x="1034"/>
        <item m="1" x="666"/>
        <item m="1" x="708"/>
        <item m="1" x="506"/>
        <item m="1" x="206"/>
        <item m="1" x="801"/>
        <item m="1" x="873"/>
        <item m="1" x="462"/>
        <item m="1" x="992"/>
        <item m="1" x="330"/>
        <item m="1" x="355"/>
        <item m="1" x="382"/>
        <item m="1" x="413"/>
        <item m="1" x="448"/>
        <item m="1" x="484"/>
        <item m="1" x="519"/>
        <item m="1" x="548"/>
        <item m="1" x="577"/>
        <item m="1" x="603"/>
        <item m="1" x="629"/>
        <item m="1" x="653"/>
        <item m="1" x="678"/>
        <item m="1" x="733"/>
        <item m="1" x="824"/>
        <item m="1" x="857"/>
        <item m="1" x="889"/>
        <item m="1" x="919"/>
        <item m="1" x="953"/>
        <item m="1" x="988"/>
        <item m="1" x="1015"/>
        <item m="1" x="1039"/>
        <item m="1" x="166"/>
        <item m="1" x="187"/>
        <item m="1" x="205"/>
        <item m="1" x="227"/>
        <item m="1" x="247"/>
        <item m="1" x="270"/>
        <item m="1" x="294"/>
        <item m="1" x="318"/>
        <item m="1" x="341"/>
        <item m="1" x="369"/>
        <item m="1" x="396"/>
        <item m="1" x="430"/>
        <item m="1" x="466"/>
        <item m="1" x="502"/>
        <item m="1" x="533"/>
        <item m="1" x="367"/>
        <item m="1" x="562"/>
        <item m="1" x="590"/>
        <item m="1" x="616"/>
        <item m="1" x="640"/>
        <item m="1" x="664"/>
        <item m="1" x="690"/>
        <item m="1" x="718"/>
        <item m="1" x="747"/>
        <item m="1" x="777"/>
        <item m="1" x="807"/>
        <item m="1" x="840"/>
        <item m="1" x="871"/>
        <item m="1" x="615"/>
        <item m="1" x="398"/>
        <item m="1" x="902"/>
        <item m="1" x="935"/>
        <item m="1" x="969"/>
        <item m="1" x="1000"/>
        <item m="1" x="1027"/>
        <item m="1" x="1049"/>
        <item m="1" x="176"/>
        <item m="1" x="194"/>
        <item m="1" x="215"/>
        <item m="1" x="237"/>
        <item m="1" x="256"/>
        <item m="1" x="279"/>
        <item m="1" x="304"/>
        <item m="1" x="328"/>
        <item m="1" x="353"/>
        <item m="1" x="380"/>
        <item m="1" x="411"/>
        <item m="1" x="446"/>
        <item m="1" x="482"/>
        <item m="1" x="516"/>
        <item m="1" x="547"/>
        <item m="1" x="576"/>
        <item m="1" x="602"/>
        <item m="1" x="626"/>
        <item m="1" x="652"/>
        <item m="1" x="677"/>
        <item m="1" x="703"/>
        <item m="1" x="730"/>
        <item m="1" x="762"/>
        <item m="1" x="791"/>
        <item m="1" x="822"/>
        <item m="1" x="854"/>
        <item m="1" x="887"/>
        <item m="1" x="917"/>
        <item m="1" x="951"/>
        <item m="1" x="985"/>
        <item m="1" x="1014"/>
        <item m="1" x="1038"/>
        <item m="1" x="165"/>
        <item m="1" x="184"/>
        <item m="1" x="228"/>
        <item m="1" x="239"/>
        <item m="1" x="535"/>
        <item m="1" x="204"/>
        <item m="1" x="226"/>
        <item m="1" x="246"/>
        <item m="1" x="267"/>
        <item m="1" x="291"/>
        <item m="1" x="315"/>
        <item m="1" x="338"/>
        <item m="1" x="365"/>
        <item m="1" x="393"/>
        <item m="1" x="427"/>
        <item m="1" x="463"/>
        <item m="1" x="498"/>
        <item m="1" x="531"/>
        <item m="1" x="561"/>
        <item m="1" x="589"/>
        <item m="1" x="613"/>
        <item m="1" x="639"/>
        <item m="1" x="663"/>
        <item m="1" x="689"/>
        <item m="1" x="717"/>
        <item m="1" x="745"/>
        <item m="1" x="775"/>
        <item m="1" x="805"/>
        <item m="1" x="836"/>
        <item m="1" x="870"/>
        <item m="1" x="900"/>
        <item m="1" x="933"/>
        <item m="1" x="966"/>
        <item m="1" x="998"/>
        <item m="1" x="1026"/>
        <item m="1" x="1048"/>
        <item m="1" x="173"/>
        <item m="1" x="193"/>
        <item m="1" x="214"/>
        <item m="1" x="236"/>
        <item m="1" x="255"/>
        <item m="1" x="278"/>
        <item m="1" x="302"/>
        <item m="1" x="326"/>
        <item m="1" x="350"/>
        <item m="1" x="378"/>
        <item m="1" x="409"/>
        <item m="1" x="444"/>
        <item m="1" x="479"/>
        <item m="1" x="514"/>
        <item m="1" x="546"/>
        <item m="1" x="575"/>
        <item m="1" x="599"/>
        <item m="1" x="625"/>
        <item m="1" x="651"/>
        <item m="1" x="676"/>
        <item m="1" x="701"/>
        <item m="1" x="729"/>
        <item m="1" x="760"/>
        <item m="1" x="788"/>
        <item m="1" x="818"/>
        <item m="1" x="851"/>
        <item m="1" x="884"/>
        <item m="1" x="914"/>
        <item m="1" x="947"/>
        <item m="1" x="982"/>
        <item m="1" x="1012"/>
        <item m="1" x="1036"/>
        <item m="1" x="161"/>
        <item m="1" x="182"/>
        <item m="1" x="202"/>
        <item m="1" x="224"/>
        <item m="1" x="244"/>
        <item m="1" x="299"/>
        <item m="1" x="265"/>
        <item m="1" x="289"/>
        <item m="1" x="312"/>
        <item m="1" x="335"/>
        <item m="1" x="362"/>
        <item m="1" x="391"/>
        <item m="1" x="424"/>
        <item m="1" x="459"/>
        <item m="1" x="495"/>
        <item m="1" x="528"/>
        <item m="1" x="559"/>
        <item m="1" x="585"/>
        <item m="1" x="611"/>
        <item m="1" x="637"/>
        <item m="1" x="661"/>
        <item m="1" x="687"/>
        <item m="1" x="715"/>
        <item m="1" x="743"/>
        <item m="1" x="773"/>
        <item m="1" x="800"/>
        <item m="1" x="833"/>
        <item m="1" x="867"/>
        <item m="1" x="897"/>
        <item m="1" x="929"/>
        <item m="1" x="963"/>
        <item m="1" x="996"/>
        <item m="1" x="1024"/>
        <item m="1" x="1044"/>
        <item m="1" x="171"/>
        <item m="1" x="191"/>
        <item m="1" x="212"/>
        <item m="1" x="233"/>
        <item m="1" x="253"/>
        <item m="1" x="276"/>
        <item m="1" x="300"/>
        <item m="1" x="322"/>
        <item m="1" x="346"/>
        <item m="1" x="374"/>
        <item m="1" x="405"/>
        <item m="1" x="439"/>
        <item m="1" x="475"/>
        <item m="1" x="510"/>
        <item m="1" x="542"/>
        <item m="1" x="570"/>
        <item m="1" x="597"/>
        <item m="1" x="623"/>
        <item m="1" x="649"/>
        <item m="1" x="673"/>
        <item m="1" x="699"/>
        <item m="1" x="727"/>
        <item m="1" x="758"/>
        <item m="1" x="785"/>
        <item m="1" x="815"/>
        <item m="1" x="848"/>
        <item m="1" x="881"/>
        <item m="1" x="910"/>
        <item m="1" x="944"/>
        <item m="1" x="979"/>
        <item m="1" x="1009"/>
        <item m="1" x="1032"/>
        <item m="1" x="160"/>
        <item m="1" x="181"/>
        <item m="1" x="201"/>
        <item m="1" x="222"/>
        <item m="1" x="243"/>
        <item m="1" x="264"/>
        <item m="1" x="288"/>
        <item m="1" x="311"/>
        <item m="1" x="334"/>
        <item m="1" x="360"/>
        <item m="1" x="389"/>
        <item m="1" x="421"/>
        <item m="1" x="457"/>
        <item m="1" x="493"/>
        <item m="1" x="526"/>
        <item m="1" x="556"/>
        <item m="1" x="583"/>
        <item m="1" x="610"/>
        <item m="1" x="636"/>
        <item m="1" x="660"/>
        <item m="1" x="686"/>
        <item m="1" x="714"/>
        <item m="1" x="742"/>
        <item m="1" x="771"/>
        <item m="1" x="799"/>
        <item m="1" x="831"/>
        <item m="1" x="864"/>
        <item m="1" x="895"/>
        <item m="1" x="926"/>
        <item m="1" x="960"/>
        <item m="1" x="994"/>
        <item m="1" x="1008"/>
        <item m="1" x="1021"/>
        <item m="1" x="1030"/>
        <item m="1" x="1042"/>
        <item m="1" x="159"/>
        <item m="1" x="170"/>
        <item m="1" x="180"/>
        <item m="1" x="190"/>
        <item m="1" x="199"/>
        <item m="1" x="655"/>
        <item m="1" x="210"/>
        <item m="1" x="221"/>
        <item m="1" x="232"/>
        <item m="1" x="242"/>
        <item m="1" x="252"/>
        <item m="1" x="263"/>
        <item m="1" x="275"/>
        <item m="1" x="286"/>
        <item m="1" x="298"/>
        <item m="1" x="310"/>
        <item m="1" x="321"/>
        <item m="1" x="333"/>
        <item m="1" x="345"/>
        <item m="1" x="359"/>
        <item m="1" x="372"/>
        <item m="1" x="386"/>
        <item m="1" x="402"/>
        <item m="1" x="419"/>
        <item m="1" x="437"/>
        <item m="1" x="454"/>
        <item m="1" x="473"/>
        <item m="1" x="491"/>
        <item m="1" x="509"/>
        <item m="1" x="525"/>
        <item m="1" x="540"/>
        <item m="1" x="555"/>
        <item m="1" x="569"/>
        <item m="1" x="582"/>
        <item m="1" x="596"/>
        <item m="1" x="609"/>
        <item m="1" x="622"/>
        <item m="1" x="634"/>
        <item m="1" x="647"/>
        <item m="1" x="659"/>
        <item m="1" x="672"/>
        <item m="1" x="685"/>
        <item m="1" x="698"/>
        <item m="1" x="713"/>
        <item m="1" x="726"/>
        <item m="1" x="740"/>
        <item m="1" x="755"/>
        <item m="1" x="770"/>
        <item m="1" x="784"/>
        <item m="1" x="797"/>
        <item m="1" x="814"/>
        <item m="1" x="830"/>
        <item m="1" x="847"/>
        <item m="1" x="862"/>
        <item m="1" x="879"/>
        <item m="1" x="894"/>
        <item m="1" x="908"/>
        <item m="1" x="924"/>
        <item m="1" x="739"/>
        <item m="1" x="628"/>
        <item m="1" x="978"/>
        <item m="1" x="942"/>
        <item m="1" x="959"/>
        <item m="1" x="977"/>
        <item m="1" x="993"/>
        <item m="1" x="1006"/>
        <item m="1" x="1020"/>
        <item m="1" x="1029"/>
        <item m="1" x="1041"/>
        <item m="1" x="158"/>
        <item m="1" x="169"/>
        <item m="1" x="179"/>
        <item m="1" x="189"/>
        <item m="1" x="198"/>
        <item m="1" x="209"/>
        <item m="1" x="220"/>
        <item m="1" x="231"/>
        <item m="1" x="241"/>
        <item m="1" x="251"/>
        <item m="1" x="837"/>
        <item m="1" x="756"/>
        <item m="1" x="274"/>
        <item m="1" x="262"/>
        <item m="1" x="273"/>
        <item m="1" x="284"/>
        <item m="1" x="297"/>
        <item m="1" x="309"/>
        <item m="1" x="320"/>
        <item m="1" x="332"/>
        <item m="1" x="344"/>
        <item m="1" x="358"/>
        <item m="1" x="371"/>
        <item m="1" x="385"/>
        <item m="1" x="401"/>
        <item m="1" x="418"/>
        <item m="1" x="435"/>
        <item m="1" x="453"/>
        <item m="1" x="472"/>
        <item m="1" x="490"/>
        <item m="1" x="507"/>
        <item m="1" x="523"/>
        <item m="1" x="539"/>
        <item m="1" x="554"/>
        <item m="1" x="567"/>
        <item m="1" x="581"/>
        <item m="1" x="595"/>
        <item m="1" x="608"/>
        <item m="1" x="620"/>
        <item m="1" x="633"/>
        <item m="1" x="646"/>
        <item m="1" x="658"/>
        <item m="1" x="670"/>
        <item m="1" x="684"/>
        <item m="1" x="697"/>
        <item m="1" x="712"/>
        <item m="1" x="724"/>
        <item m="1" x="217"/>
        <item m="1" x="524"/>
        <item m="1" x="737"/>
        <item m="1" x="754"/>
        <item m="1" x="769"/>
        <item m="1" x="782"/>
        <item m="1" x="796"/>
        <item m="1" x="813"/>
        <item m="1" x="829"/>
        <item m="1" x="845"/>
        <item m="1" x="861"/>
        <item m="1" x="878"/>
        <item m="1" x="893"/>
        <item m="1" x="906"/>
        <item m="1" x="211"/>
        <item m="1" x="974"/>
        <item m="1" x="1045"/>
        <item m="1" x="956"/>
        <item m="1" x="229"/>
        <item m="1" x="572"/>
        <item m="1" x="973"/>
        <item m="1" x="738"/>
        <item m="1" x="641"/>
        <item m="1" x="272"/>
        <item m="1" x="939"/>
        <item m="1" x="1031"/>
        <item m="1" x="772"/>
        <item m="1" x="285"/>
        <item m="1" x="488"/>
        <item m="1" x="470"/>
        <item m="1" x="163"/>
        <item m="1" x="627"/>
        <item m="1" x="415"/>
        <item m="1" x="1019"/>
        <item m="1" x="923"/>
        <item m="1" x="941"/>
        <item m="1" x="975"/>
        <item m="1" x="991"/>
        <item m="1" x="1005"/>
        <item m="1" x="434"/>
        <item m="1" x="451"/>
        <item m="1" x="469"/>
        <item m="1" x="505"/>
        <item m="1" x="521"/>
        <item m="1" x="958"/>
        <item m="1" x="579"/>
        <item m="1" x="593"/>
        <item m="1" x="606"/>
        <item m="1" x="619"/>
        <item m="1" x="631"/>
        <item m="1" x="669"/>
        <item m="1" x="682"/>
        <item m="1" x="709"/>
        <item m="1" x="450"/>
        <item m="1" x="552"/>
        <item m="1" x="566"/>
        <item m="1" x="644"/>
        <item m="1" x="752"/>
        <item m="1" x="693"/>
        <item m="1" x="707"/>
        <item m="1" x="721"/>
        <item m="1" x="735"/>
        <item m="1" x="767"/>
        <item m="1" x="781"/>
        <item m="1" x="794"/>
        <item m="1" x="617"/>
        <item m="1" x="710"/>
        <item m="1" x="520"/>
        <item m="1" x="827"/>
        <item m="1" x="811"/>
        <item m="1" x="550"/>
        <item m="1" x="564"/>
        <item m="1" x="591"/>
        <item m="1" x="604"/>
        <item m="1" x="578"/>
        <item m="1" x="642"/>
        <item m="1" x="665"/>
        <item m="1" x="679"/>
        <item m="1" x="691"/>
        <item m="1" x="695"/>
        <item m="1" x="536"/>
        <item m="1" x="734"/>
        <item m="1" x="859"/>
        <item m="1" x="825"/>
        <item m="1" x="705"/>
        <item m="1" x="719"/>
        <item m="1" x="844"/>
        <item m="1" x="260"/>
        <item m="1" x="654"/>
        <item m="1" x="750"/>
        <item m="1" x="765"/>
        <item m="1" x="779"/>
        <item m="1" x="383"/>
        <item m="1" x="875"/>
        <item m="1" x="397"/>
        <item m="1" x="890"/>
        <item m="1" x="723"/>
        <item m="1" x="920"/>
        <item m="1" x="449"/>
        <item m="1" x="937"/>
        <item m="1" x="971"/>
        <item m="1" x="503"/>
        <item m="1" x="431"/>
        <item m="1" x="485"/>
        <item m="1" x="249"/>
        <item m="1" x="414"/>
        <item m="1" x="487"/>
        <item m="1" x="809"/>
        <item m="1" x="842"/>
        <item m="1" x="858"/>
        <item m="1" x="903"/>
        <item m="1" x="467"/>
        <item m="1" x="630"/>
        <item m="1" x="989"/>
        <item m="1" x="557"/>
        <item m="1" x="954"/>
        <item m="1" x="1016"/>
        <item m="1" x="549"/>
        <item m="1" x="563"/>
        <item m="1" x="257"/>
        <item m="1" x="534"/>
        <item m="1" x="280"/>
        <item m="1" x="748"/>
        <item m="1" x="293"/>
        <item m="1" x="763"/>
        <item m="1" x="305"/>
        <item m="1" x="778"/>
        <item m="1" x="317"/>
        <item m="1" x="340"/>
        <item m="1" x="823"/>
        <item m="1" x="269"/>
        <item m="1" x="792"/>
        <item m="1" x="731"/>
        <item m="1" x="329"/>
        <item m="1" x="808"/>
        <item m="1" x="354"/>
        <item m="1" x="841"/>
        <item m="1" x="368"/>
        <item m="1" x="855"/>
        <item m="1" x="888"/>
        <item m="1" x="412"/>
        <item m="1" x="918"/>
        <item m="1" x="1001"/>
        <item m="1" x="532"/>
        <item m="1" x="936"/>
        <item m="1" x="465"/>
        <item m="1" x="952"/>
        <item m="1" x="483"/>
        <item m="1" x="970"/>
        <item m="1" x="872"/>
        <item m="1" x="447"/>
        <item m="1" x="501"/>
        <item m="1" x="986"/>
        <item m="1" x="517"/>
        <item m="1" x="303"/>
        <item m="1" x="761"/>
        <item m="1" x="429"/>
        <item m="1" x="292"/>
        <item m="1" x="316"/>
        <item m="1" x="790"/>
        <item m="1" x="776"/>
        <item m="1" x="395"/>
        <item m="1" x="327"/>
        <item m="1" x="381"/>
        <item m="1" x="351"/>
        <item m="1" x="838"/>
        <item m="1" x="410"/>
        <item m="1" x="901"/>
        <item m="1" x="428"/>
        <item m="1" x="806"/>
        <item m="1" x="339"/>
        <item m="1" x="821"/>
        <item m="1" x="746"/>
        <item m="1" x="445"/>
        <item m="1" x="934"/>
        <item m="1" x="464"/>
        <item m="1" x="950"/>
        <item m="1" x="480"/>
        <item m="1" x="499"/>
        <item m="1" x="515"/>
        <item m="1" x="366"/>
        <item m="1" x="853"/>
        <item m="1" x="379"/>
        <item m="1" x="394"/>
        <item m="1" x="886"/>
        <item m="1" x="999"/>
        <item m="1" x="916"/>
        <item m="1" x="967"/>
        <item m="1" x="984"/>
        <item m="1" x="314"/>
        <item m="1" x="325"/>
        <item m="1" x="337"/>
        <item m="1" x="819"/>
        <item m="1" x="349"/>
        <item m="1" x="392"/>
        <item m="1" x="443"/>
        <item m="1" x="869"/>
        <item m="1" x="885"/>
        <item m="1" x="408"/>
        <item m="1" x="789"/>
        <item m="1" x="835"/>
        <item m="1" x="513"/>
        <item m="1" x="803"/>
        <item m="1" x="364"/>
        <item m="1" x="899"/>
        <item m="1" x="915"/>
        <item m="1" x="931"/>
        <item m="1" x="461"/>
        <item m="1" x="948"/>
        <item m="1" x="497"/>
        <item m="1" x="545"/>
        <item m="1" x="560"/>
        <item m="1" x="852"/>
        <item m="1" x="426"/>
        <item m="1" x="478"/>
        <item m="1" x="965"/>
        <item m="1" x="983"/>
        <item m="1" x="530"/>
        <item m="1" x="1025"/>
        <item m="1" x="1037"/>
        <item m="1" x="574"/>
        <item m="1" x="1046"/>
        <item m="1" x="586"/>
        <item m="1" x="162"/>
        <item m="1" x="598"/>
        <item m="1" x="172"/>
        <item m="1" x="612"/>
        <item m="1" x="183"/>
        <item m="1" x="192"/>
        <item m="1" x="650"/>
        <item m="1" x="213"/>
        <item m="1" x="662"/>
        <item m="1" x="225"/>
        <item m="1" x="675"/>
        <item m="1" x="1013"/>
        <item m="1" x="624"/>
        <item m="1" x="245"/>
        <item m="1" x="254"/>
        <item m="1" x="716"/>
        <item m="1" x="266"/>
        <item m="1" x="728"/>
        <item m="1" x="277"/>
        <item m="1" x="744"/>
        <item m="1" x="290"/>
        <item m="1" x="759"/>
        <item m="1" x="301"/>
        <item m="1" x="774"/>
        <item m="1" x="313"/>
        <item m="1" x="787"/>
        <item m="1" x="323"/>
        <item m="1" x="802"/>
        <item m="1" x="700"/>
        <item m="1" x="1002"/>
        <item m="1" x="203"/>
        <item m="1" x="817"/>
        <item m="1" x="348"/>
        <item m="1" x="834"/>
        <item m="1" x="363"/>
        <item m="1" x="850"/>
        <item m="1" x="376"/>
        <item m="1" x="868"/>
        <item m="1" x="883"/>
        <item m="1" x="407"/>
        <item m="1" x="425"/>
        <item m="1" x="913"/>
        <item m="1" x="441"/>
        <item m="1" x="964"/>
        <item m="1" x="981"/>
        <item m="1" x="512"/>
        <item m="1" x="997"/>
        <item m="1" x="529"/>
        <item m="1" x="347"/>
        <item m="1" x="832"/>
        <item m="1" x="849"/>
        <item m="1" x="866"/>
        <item m="1" x="390"/>
        <item m="1" x="882"/>
        <item m="1" x="406"/>
        <item m="1" x="377"/>
        <item m="1" x="336"/>
        <item m="1" x="898"/>
        <item m="1" x="930"/>
        <item m="1" x="460"/>
        <item m="1" x="946"/>
        <item m="1" x="477"/>
        <item m="1" x="496"/>
        <item m="1" x="1011"/>
        <item m="1" x="816"/>
        <item m="1" x="361"/>
        <item m="1" x="375"/>
        <item m="1" x="440"/>
        <item m="1" x="638"/>
        <item m="1" x="234"/>
        <item m="1" x="422"/>
        <item m="1" x="458"/>
        <item m="1" x="945"/>
        <item m="1" x="476"/>
        <item m="1" x="494"/>
        <item m="1" x="928"/>
        <item m="1" x="962"/>
        <item m="1" x="980"/>
        <item m="1" x="511"/>
        <item m="1" x="995"/>
        <item m="1" x="527"/>
        <item m="1" x="1010"/>
        <item m="1" x="543"/>
        <item m="1" x="1023"/>
        <item m="1" x="558"/>
        <item m="1" x="1033"/>
        <item m="1" x="571"/>
        <item m="1" x="1043"/>
        <item m="1" x="584"/>
        <item m="1" x="373"/>
        <item m="1" x="865"/>
        <item m="1" x="388"/>
        <item m="1" x="880"/>
        <item m="1" x="403"/>
        <item m="1" x="911"/>
        <item m="1" x="909"/>
        <item m="1" x="927"/>
        <item m="1" x="438"/>
        <item m="1" x="420"/>
        <item m="1" x="943"/>
        <item m="1" x="456"/>
        <item m="1" x="474"/>
        <item m="1" x="492"/>
        <item m="1" x="961"/>
        <item m="1" x="544"/>
        <item m="1" x="896"/>
        <item m="1" x="195"/>
        <item x="72"/>
        <item x="68"/>
        <item x="117"/>
        <item x="45"/>
        <item x="31"/>
        <item x="64"/>
        <item x="63"/>
        <item x="16"/>
        <item x="85"/>
        <item x="7"/>
        <item x="17"/>
        <item x="6"/>
        <item x="59"/>
        <item x="58"/>
        <item x="151"/>
        <item x="67"/>
        <item x="5"/>
        <item x="66"/>
        <item x="150"/>
        <item x="48"/>
        <item x="30"/>
        <item x="74"/>
        <item x="149"/>
        <item x="1"/>
        <item x="9"/>
        <item x="25"/>
        <item x="26"/>
        <item x="152"/>
        <item x="28"/>
        <item x="42"/>
        <item x="113"/>
        <item x="65"/>
        <item x="114"/>
        <item x="122"/>
        <item x="29"/>
        <item x="82"/>
        <item x="32"/>
        <item x="35"/>
        <item x="40"/>
        <item x="11"/>
        <item x="43"/>
        <item x="80"/>
        <item x="23"/>
        <item x="14"/>
        <item x="81"/>
        <item x="136"/>
        <item x="61"/>
        <item x="91"/>
        <item x="24"/>
        <item x="124"/>
        <item x="62"/>
        <item x="138"/>
        <item x="140"/>
        <item x="93"/>
        <item x="90"/>
        <item x="92"/>
        <item x="54"/>
        <item x="132"/>
        <item x="47"/>
        <item x="133"/>
        <item x="13"/>
        <item x="126"/>
        <item x="73"/>
        <item x="99"/>
        <item x="110"/>
        <item x="36"/>
        <item x="50"/>
        <item x="141"/>
        <item x="4"/>
        <item x="89"/>
        <item x="34"/>
        <item x="38"/>
        <item x="144"/>
        <item x="98"/>
        <item x="49"/>
        <item x="19"/>
        <item x="106"/>
        <item x="20"/>
        <item x="55"/>
        <item x="102"/>
        <item x="103"/>
        <item x="128"/>
        <item x="88"/>
        <item x="129"/>
        <item x="112"/>
        <item x="87"/>
        <item x="39"/>
        <item x="153"/>
        <item x="12"/>
        <item x="147"/>
        <item x="41"/>
        <item x="109"/>
        <item x="37"/>
        <item x="101"/>
        <item x="154"/>
        <item x="94"/>
        <item x="134"/>
        <item x="115"/>
        <item x="142"/>
        <item x="33"/>
        <item x="100"/>
        <item x="130"/>
        <item x="71"/>
        <item x="135"/>
        <item x="70"/>
        <item x="52"/>
        <item x="18"/>
        <item x="111"/>
        <item x="116"/>
        <item x="44"/>
        <item x="108"/>
        <item x="95"/>
        <item x="125"/>
        <item x="123"/>
        <item x="79"/>
        <item x="76"/>
        <item x="83"/>
        <item x="56"/>
        <item x="105"/>
        <item x="137"/>
        <item x="139"/>
        <item x="97"/>
        <item x="96"/>
        <item x="53"/>
        <item x="46"/>
        <item x="121"/>
        <item x="145"/>
        <item x="120"/>
        <item x="104"/>
        <item x="60"/>
        <item x="127"/>
        <item x="21"/>
        <item x="78"/>
        <item x="77"/>
        <item x="57"/>
        <item x="131"/>
        <item x="27"/>
        <item x="51"/>
        <item x="69"/>
        <item x="84"/>
        <item x="75"/>
        <item x="119"/>
        <item x="118"/>
        <item x="86"/>
        <item x="0"/>
        <item x="22"/>
        <item x="143"/>
        <item x="107"/>
        <item x="2"/>
        <item x="146"/>
        <item x="148"/>
        <item x="3"/>
        <item x="8"/>
        <item x="10"/>
        <item x="15"/>
        <item x="155"/>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845">
        <item m="1" x="1566"/>
        <item m="1" x="1571"/>
        <item m="1" x="1716"/>
        <item m="1" x="218"/>
        <item m="1" x="1369"/>
        <item m="1" x="1776"/>
        <item m="1" x="330"/>
        <item m="1" x="1391"/>
        <item m="1" x="1842"/>
        <item m="1" x="623"/>
        <item m="1" x="1310"/>
        <item m="1" x="1593"/>
        <item m="1" x="903"/>
        <item m="1" x="470"/>
        <item m="1" x="568"/>
        <item m="1" x="389"/>
        <item m="1" x="1108"/>
        <item m="1" x="1203"/>
        <item m="1" x="1172"/>
        <item m="1" x="1599"/>
        <item m="1" x="313"/>
        <item m="1" x="1589"/>
        <item m="1" x="1004"/>
        <item m="1" x="1363"/>
        <item m="1" x="1344"/>
        <item m="1" x="1455"/>
        <item m="1" x="235"/>
        <item m="1" x="1778"/>
        <item m="1" x="1432"/>
        <item m="1" x="989"/>
        <item m="1" x="1414"/>
        <item m="1" x="177"/>
        <item m="1" x="1615"/>
        <item m="1" x="169"/>
        <item m="1" x="170"/>
        <item m="1" x="171"/>
        <item m="1" x="1043"/>
        <item m="1" x="1095"/>
        <item m="1" x="517"/>
        <item m="1" x="890"/>
        <item m="1" x="961"/>
        <item m="1" x="504"/>
        <item m="1" x="159"/>
        <item m="1" x="1768"/>
        <item m="1" x="1237"/>
        <item m="1" x="688"/>
        <item m="1" x="630"/>
        <item m="1" x="1635"/>
        <item m="1" x="250"/>
        <item m="1" x="1843"/>
        <item m="1" x="340"/>
        <item m="1" x="262"/>
        <item m="1" x="1076"/>
        <item m="1" x="357"/>
        <item m="1" x="1458"/>
        <item m="1" x="219"/>
        <item m="1" x="1210"/>
        <item m="1" x="1608"/>
        <item m="1" x="224"/>
        <item m="1" x="1024"/>
        <item m="1" x="210"/>
        <item m="1" x="1826"/>
        <item m="1" x="884"/>
        <item m="1" x="211"/>
        <item m="1" x="955"/>
        <item m="1" x="326"/>
        <item m="1" x="1582"/>
        <item m="1" x="592"/>
        <item m="1" x="411"/>
        <item m="1" x="864"/>
        <item m="1" x="1457"/>
        <item m="1" x="401"/>
        <item m="1" x="251"/>
        <item m="1" x="811"/>
        <item m="1" x="1054"/>
        <item m="1" x="587"/>
        <item m="1" x="1699"/>
        <item m="1" x="900"/>
        <item m="1" x="1604"/>
        <item m="1" x="918"/>
        <item m="1" x="243"/>
        <item m="1" x="1225"/>
        <item m="1" x="1650"/>
        <item m="1" x="1710"/>
        <item m="1" x="696"/>
        <item m="1" x="554"/>
        <item m="1" x="1786"/>
        <item m="1" x="978"/>
        <item m="1" x="589"/>
        <item m="1" x="1700"/>
        <item m="1" x="1141"/>
        <item m="1" x="1456"/>
        <item m="1" x="329"/>
        <item m="1" x="1594"/>
        <item m="1" x="266"/>
        <item m="1" x="1175"/>
        <item m="1" x="1692"/>
        <item m="1" x="929"/>
        <item m="1" x="1356"/>
        <item m="1" x="1362"/>
        <item m="1" x="729"/>
        <item m="1" x="1418"/>
        <item m="1" x="1011"/>
        <item m="1" x="1524"/>
        <item m="1" x="577"/>
        <item m="1" x="1565"/>
        <item m="1" x="1791"/>
        <item m="1" x="595"/>
        <item m="1" x="998"/>
        <item m="1" x="1529"/>
        <item m="1" x="1840"/>
        <item m="1" x="436"/>
        <item m="1" x="215"/>
        <item m="1" x="750"/>
        <item m="1" x="689"/>
        <item m="1" x="543"/>
        <item m="1" x="966"/>
        <item m="1" x="416"/>
        <item m="1" x="1090"/>
        <item m="1" x="780"/>
        <item m="1" x="455"/>
        <item m="1" x="730"/>
        <item m="1" x="1419"/>
        <item m="1" x="1637"/>
        <item m="1" x="1288"/>
        <item m="1" x="539"/>
        <item m="1" x="1449"/>
        <item m="1" x="597"/>
        <item m="1" x="1385"/>
        <item m="1" x="1164"/>
        <item m="1" x="1226"/>
        <item m="1" x="1729"/>
        <item m="1" x="429"/>
        <item m="1" x="1319"/>
        <item m="1" x="1278"/>
        <item m="1" x="1196"/>
        <item m="1" x="314"/>
        <item m="1" x="875"/>
        <item m="1" x="1487"/>
        <item m="1" x="1140"/>
        <item m="1" x="1600"/>
        <item m="1" x="1249"/>
        <item m="1" x="1816"/>
        <item m="1" x="733"/>
        <item m="1" x="207"/>
        <item m="1" x="1706"/>
        <item m="1" x="271"/>
        <item m="1" x="382"/>
        <item m="1" x="175"/>
        <item m="1" x="1836"/>
        <item m="1" x="1452"/>
        <item m="1" x="1056"/>
        <item m="1" x="1461"/>
        <item m="1" x="663"/>
        <item m="1" x="162"/>
        <item m="1" x="833"/>
        <item m="1" x="1118"/>
        <item m="1" x="1717"/>
        <item m="1" x="1765"/>
        <item m="1" x="1081"/>
        <item m="1" x="1129"/>
        <item m="1" x="1701"/>
        <item m="1" x="248"/>
        <item m="1" x="818"/>
        <item m="1" x="1158"/>
        <item m="1" x="1451"/>
        <item m="1" x="1066"/>
        <item m="1" x="678"/>
        <item m="1" x="1326"/>
        <item m="1" x="467"/>
        <item m="1" x="509"/>
        <item m="1" x="379"/>
        <item m="1" x="523"/>
        <item m="1" x="1580"/>
        <item m="1" x="265"/>
        <item m="1" x="575"/>
        <item m="1" x="1257"/>
        <item m="1" x="1651"/>
        <item m="1" x="569"/>
        <item m="1" x="667"/>
        <item m="1" x="1170"/>
        <item m="1" x="1625"/>
        <item m="1" x="1570"/>
        <item m="1" x="1739"/>
        <item m="1" x="802"/>
        <item m="1" x="744"/>
        <item m="1" x="889"/>
        <item m="1" x="1799"/>
        <item m="1" x="380"/>
        <item m="1" x="1772"/>
        <item m="1" x="1540"/>
        <item m="1" x="1368"/>
        <item m="1" x="923"/>
        <item m="1" x="506"/>
        <item m="1" x="1277"/>
        <item m="1" x="933"/>
        <item m="1" x="1077"/>
        <item m="1" x="307"/>
        <item m="1" x="1247"/>
        <item m="1" x="399"/>
        <item m="1" x="810"/>
        <item m="1" x="1341"/>
        <item m="1" x="1573"/>
        <item m="1" x="1735"/>
        <item m="1" x="341"/>
        <item m="1" x="441"/>
        <item m="1" x="1804"/>
        <item m="1" x="1525"/>
        <item m="1" x="1673"/>
        <item m="1" x="686"/>
        <item m="1" x="1817"/>
        <item m="1" x="1830"/>
        <item m="1" x="403"/>
        <item m="1" x="1388"/>
        <item m="1" x="1100"/>
        <item m="1" x="572"/>
        <item m="1" x="505"/>
        <item m="1" x="1101"/>
        <item m="1" x="1705"/>
        <item m="1" x="319"/>
        <item m="1" x="197"/>
        <item m="1" x="395"/>
        <item m="1" x="1089"/>
        <item m="1" x="1583"/>
        <item m="1" x="227"/>
        <item m="1" x="944"/>
        <item m="1" x="315"/>
        <item m="1" x="584"/>
        <item m="1" x="1669"/>
        <item m="1" x="1592"/>
        <item m="1" x="1049"/>
        <item m="1" x="830"/>
        <item m="1" x="1662"/>
        <item m="1" x="1287"/>
        <item m="1" x="1373"/>
        <item m="1" x="1231"/>
        <item m="1" x="306"/>
        <item m="1" x="283"/>
        <item m="1" x="237"/>
        <item m="1" x="936"/>
        <item m="1" x="768"/>
        <item m="1" x="883"/>
        <item m="1" x="1569"/>
        <item m="1" x="1191"/>
        <item m="1" x="289"/>
        <item m="1" x="536"/>
        <item m="1" x="1026"/>
        <item m="1" x="1810"/>
        <item m="1" x="390"/>
        <item m="1" x="835"/>
        <item m="1" x="510"/>
        <item m="1" x="1357"/>
        <item m="1" x="1229"/>
        <item m="1" x="332"/>
        <item m="1" x="1730"/>
        <item m="1" x="827"/>
        <item m="1" x="256"/>
        <item m="1" x="1638"/>
        <item m="1" x="1431"/>
        <item m="1" x="1436"/>
        <item m="1" x="182"/>
        <item m="1" x="1437"/>
        <item m="1" x="1044"/>
        <item m="1" x="163"/>
        <item m="1" x="777"/>
        <item m="1" x="860"/>
        <item m="1" x="1779"/>
        <item m="1" x="578"/>
        <item m="1" x="638"/>
        <item m="1" x="1442"/>
        <item m="1" x="1180"/>
        <item m="1" x="1301"/>
        <item m="1" x="1312"/>
        <item m="1" x="1080"/>
        <item m="1" x="1766"/>
        <item m="1" x="808"/>
        <item m="1" x="832"/>
        <item m="1" x="671"/>
        <item m="1" x="1522"/>
        <item m="1" x="1293"/>
        <item m="1" x="1353"/>
        <item m="1" x="1213"/>
        <item m="1" x="772"/>
        <item m="1" x="544"/>
        <item m="1" x="1822"/>
        <item m="1" x="1479"/>
        <item m="1" x="1526"/>
        <item m="1" x="189"/>
        <item m="1" x="1116"/>
        <item m="1" x="905"/>
        <item m="1" x="1309"/>
        <item m="1" x="1781"/>
        <item m="1" x="1340"/>
        <item m="1" x="974"/>
        <item m="1" x="1760"/>
        <item m="1" x="770"/>
        <item m="1" x="919"/>
        <item m="1" x="1377"/>
        <item m="1" x="282"/>
        <item m="1" x="1259"/>
        <item m="1" x="1498"/>
        <item m="1" x="1238"/>
        <item m="1" x="1681"/>
        <item m="1" x="1667"/>
        <item m="1" x="588"/>
        <item m="1" x="615"/>
        <item m="1" x="288"/>
        <item m="1" x="1493"/>
        <item m="1" x="230"/>
        <item m="1" x="1628"/>
        <item m="1" x="1215"/>
        <item m="1" x="1606"/>
        <item m="1" x="1152"/>
        <item m="1" x="371"/>
        <item m="1" x="1061"/>
        <item m="1" x="1441"/>
        <item m="1" x="632"/>
        <item m="1" x="1447"/>
        <item m="1" x="585"/>
        <item m="1" x="516"/>
        <item m="1" x="913"/>
        <item m="1" x="1265"/>
        <item m="1" x="1603"/>
        <item m="1" x="1491"/>
        <item m="1" x="1048"/>
        <item m="1" x="1106"/>
        <item m="1" x="201"/>
        <item m="1" x="1809"/>
        <item m="1" x="1017"/>
        <item m="1" x="1825"/>
        <item m="1" x="1532"/>
        <item m="1" x="258"/>
        <item m="1" x="738"/>
        <item m="1" x="598"/>
        <item m="1" x="1323"/>
        <item m="1" x="188"/>
        <item m="1" x="158"/>
        <item m="1" x="1684"/>
        <item m="1" x="673"/>
        <item m="1" x="208"/>
        <item m="1" x="1142"/>
        <item m="1" x="664"/>
        <item m="1" x="1018"/>
        <item m="1" x="1500"/>
        <item m="1" x="787"/>
        <item m="1" x="1459"/>
        <item m="1" x="1271"/>
        <item m="1" x="1184"/>
        <item m="1" x="540"/>
        <item m="1" x="1422"/>
        <item m="1" x="935"/>
        <item m="1" x="1806"/>
        <item m="1" x="670"/>
        <item m="1" x="1198"/>
        <item m="1" x="226"/>
        <item m="1" x="1790"/>
        <item m="1" x="847"/>
        <item m="1" x="1298"/>
        <item m="1" x="804"/>
        <item m="1" x="535"/>
        <item m="1" x="855"/>
        <item m="1" x="930"/>
        <item m="1" x="1601"/>
        <item m="1" x="1216"/>
        <item m="1" x="1279"/>
        <item m="1" x="1082"/>
        <item m="1" x="604"/>
        <item m="1" x="842"/>
        <item m="1" x="334"/>
        <item m="1" x="705"/>
        <item m="1" x="781"/>
        <item m="1" x="1291"/>
        <item m="1" x="1641"/>
        <item m="1" x="471"/>
        <item m="1" x="1837"/>
        <item m="1" x="186"/>
        <item m="1" x="456"/>
        <item m="1" x="853"/>
        <item m="1" x="1067"/>
        <item m="1" x="1068"/>
        <item m="1" x="642"/>
        <item m="1" x="468"/>
        <item m="1" x="716"/>
        <item m="1" x="880"/>
        <item m="1" x="881"/>
        <item m="1" x="614"/>
        <item m="1" x="449"/>
        <item m="1" x="1643"/>
        <item m="1" x="1670"/>
        <item m="1" x="1636"/>
        <item m="1" x="1787"/>
        <item m="1" x="643"/>
        <item m="1" x="647"/>
        <item m="1" x="331"/>
        <item m="1" x="1559"/>
        <item m="1" x="792"/>
        <item m="1" x="478"/>
        <item m="1" x="278"/>
        <item m="1" x="653"/>
        <item m="1" x="348"/>
        <item m="1" x="1154"/>
        <item m="1" x="782"/>
        <item m="1" x="430"/>
        <item m="1" x="450"/>
        <item m="1" x="1678"/>
        <item m="1" x="1453"/>
        <item m="1" x="1055"/>
        <item m="1" x="292"/>
        <item m="1" x="1197"/>
        <item m="1" x="649"/>
        <item m="1" x="1163"/>
        <item m="1" x="558"/>
        <item m="1" x="1115"/>
        <item m="1" x="1784"/>
        <item m="1" x="1567"/>
        <item m="1" x="570"/>
        <item m="1" x="545"/>
        <item m="1" x="1193"/>
        <item m="1" x="721"/>
        <item m="1" x="1633"/>
        <item m="1" x="298"/>
        <item m="1" x="195"/>
        <item m="1" x="1008"/>
        <item m="1" x="368"/>
        <item m="1" x="1136"/>
        <item m="1" x="1647"/>
        <item m="1" x="1649"/>
        <item m="1" x="445"/>
        <item m="1" x="249"/>
        <item m="1" x="719"/>
        <item m="1" x="254"/>
        <item m="1" x="410"/>
        <item m="1" x="460"/>
        <item m="1" x="1209"/>
        <item m="1" x="788"/>
        <item m="1" x="828"/>
        <item m="1" x="1284"/>
        <item m="1" x="1490"/>
        <item m="1" x="695"/>
        <item m="1" x="1019"/>
        <item m="1" x="179"/>
        <item m="1" x="1757"/>
        <item m="1" x="347"/>
        <item m="1" x="1254"/>
        <item m="1" x="223"/>
        <item m="1" x="1510"/>
        <item m="1" x="1102"/>
        <item m="1" x="339"/>
        <item m="1" x="701"/>
        <item m="1" x="1413"/>
        <item m="1" x="1661"/>
        <item m="1" x="1053"/>
        <item m="1" x="783"/>
        <item m="1" x="434"/>
        <item m="1" x="1610"/>
        <item m="1" x="1294"/>
        <item m="1" x="499"/>
        <item m="1" x="1221"/>
        <item m="1" x="1292"/>
        <item m="1" x="1792"/>
        <item m="1" x="290"/>
        <item m="1" x="980"/>
        <item m="1" x="1001"/>
        <item m="1" x="1821"/>
        <item m="1" x="1556"/>
        <item m="1" x="970"/>
        <item m="1" x="1273"/>
        <item m="1" x="324"/>
        <item m="1" x="1682"/>
        <item m="1" x="948"/>
        <item m="1" x="1147"/>
        <item m="1" x="711"/>
        <item m="1" x="1542"/>
        <item m="1" x="1208"/>
        <item m="1" x="320"/>
        <item m="1" x="1280"/>
        <item m="1" x="1827"/>
        <item m="1" x="1359"/>
        <item m="1" x="1151"/>
        <item m="1" x="657"/>
        <item m="1" x="565"/>
        <item m="1" x="443"/>
        <item m="1" x="736"/>
        <item m="1" x="1584"/>
        <item m="1" x="1122"/>
        <item m="1" x="530"/>
        <item m="1" x="1408"/>
        <item m="1" x="525"/>
        <item m="1" x="484"/>
        <item m="1" x="381"/>
        <item m="1" x="1507"/>
        <item m="1" x="1758"/>
        <item m="1" x="212"/>
        <item m="1" x="391"/>
        <item m="1" x="365"/>
        <item m="1" x="556"/>
        <item m="1" x="1783"/>
        <item m="1" x="1450"/>
        <item m="1" x="775"/>
        <item m="1" x="1551"/>
        <item m="1" x="611"/>
        <item m="1" x="1819"/>
        <item m="1" x="758"/>
        <item m="1" x="1531"/>
        <item m="1" x="209"/>
        <item m="1" x="1104"/>
        <item m="1" x="1477"/>
        <item m="1" x="176"/>
        <item m="1" x="1626"/>
        <item m="1" x="228"/>
        <item m="1" x="1802"/>
        <item m="1" x="1204"/>
        <item m="1" x="1190"/>
        <item m="1" x="546"/>
        <item m="1" x="327"/>
        <item m="1" x="635"/>
        <item m="1" x="1335"/>
        <item m="1" x="1146"/>
        <item m="1" x="1538"/>
        <item m="1" x="677"/>
        <item m="1" x="1166"/>
        <item m="1" x="1064"/>
        <item m="1" x="1668"/>
        <item m="1" x="405"/>
        <item m="1" x="1780"/>
        <item m="1" x="1728"/>
        <item m="1" x="896"/>
        <item m="1" x="168"/>
        <item m="1" x="492"/>
        <item m="1" x="398"/>
        <item m="1" x="337"/>
        <item m="1" x="683"/>
        <item m="1" x="1798"/>
        <item m="1" x="1788"/>
        <item m="1" x="305"/>
        <item m="1" x="1171"/>
        <item m="1" x="1465"/>
        <item m="1" x="1383"/>
        <item m="1" x="1591"/>
        <item m="1" x="1206"/>
        <item m="1" x="609"/>
        <item m="1" x="739"/>
        <item m="1" x="200"/>
        <item m="1" x="1622"/>
        <item m="1" x="1186"/>
        <item m="1" x="1732"/>
        <item m="1" x="257"/>
        <item m="1" x="515"/>
        <item m="1" x="1478"/>
        <item m="1" x="888"/>
        <item m="1" x="954"/>
        <item m="1" x="1040"/>
        <item m="1" x="1613"/>
        <item m="1" x="1325"/>
        <item m="1" x="1659"/>
        <item m="1" x="1370"/>
        <item m="1" x="826"/>
        <item m="1" x="992"/>
        <item m="1" x="1014"/>
        <item m="1" x="1322"/>
        <item m="1" x="1036"/>
        <item m="1" x="1407"/>
        <item m="1" x="255"/>
        <item m="1" x="1770"/>
        <item m="1" x="622"/>
        <item m="1" x="1173"/>
        <item m="1" x="355"/>
        <item m="1" x="1433"/>
        <item m="1" x="1038"/>
        <item m="1" x="1602"/>
        <item m="1" x="472"/>
        <item m="1" x="626"/>
        <item m="1" x="851"/>
        <item m="1" x="583"/>
        <item m="1" x="1585"/>
        <item m="1" x="1424"/>
        <item m="1" x="1219"/>
        <item m="1" x="963"/>
        <item m="1" x="1041"/>
        <item m="1" x="469"/>
        <item m="1" x="1366"/>
        <item m="1" x="892"/>
        <item m="1" x="679"/>
        <item m="1" x="1595"/>
        <item m="1" x="459"/>
        <item m="1" x="198"/>
        <item m="1" x="627"/>
        <item m="1" x="1698"/>
        <item m="1" x="354"/>
        <item m="1" x="985"/>
        <item m="1" x="1417"/>
        <item m="1" x="1245"/>
        <item m="1" x="1429"/>
        <item m="1" x="1097"/>
        <item m="1" x="707"/>
        <item m="1" x="722"/>
        <item m="1" x="1541"/>
        <item m="1" x="728"/>
        <item m="1" x="982"/>
        <item m="1" x="561"/>
        <item m="1" x="1554"/>
        <item m="1" x="1384"/>
        <item m="1" x="1120"/>
        <item m="1" x="442"/>
        <item m="1" x="791"/>
        <item m="1" x="1598"/>
        <item m="1" x="986"/>
        <item m="1" x="1059"/>
        <item m="1" x="1652"/>
        <item m="1" x="1027"/>
        <item m="1" x="491"/>
        <item m="1" x="423"/>
        <item m="1" x="1718"/>
        <item m="1" x="1052"/>
        <item m="1" x="916"/>
        <item m="1" x="1715"/>
        <item m="1" x="1753"/>
        <item m="1" x="977"/>
        <item m="1" x="549"/>
        <item m="1" x="1614"/>
        <item m="1" x="444"/>
        <item m="1" x="764"/>
        <item m="1" x="259"/>
        <item m="1" x="599"/>
        <item m="1" x="971"/>
        <item m="1" x="766"/>
        <item m="1" x="1400"/>
        <item m="1" x="1803"/>
        <item m="1" x="1674"/>
        <item m="1" x="1679"/>
        <item m="1" x="1444"/>
        <item m="1" x="1042"/>
        <item m="1" x="394"/>
        <item m="1" x="771"/>
        <item m="1" x="1112"/>
        <item m="1" x="940"/>
        <item m="1" x="527"/>
        <item m="1" x="1331"/>
        <item m="1" x="849"/>
        <item m="1" x="1683"/>
        <item m="1" x="353"/>
        <item m="1" x="760"/>
        <item m="1" x="1807"/>
        <item m="1" x="1824"/>
        <item m="1" x="1126"/>
        <item m="1" x="743"/>
        <item m="1" x="1405"/>
        <item m="1" x="294"/>
        <item m="1" x="756"/>
        <item m="1" x="1336"/>
        <item m="1" x="1574"/>
        <item m="1" x="1235"/>
        <item m="1" x="563"/>
        <item m="1" x="1503"/>
        <item m="1" x="406"/>
        <item m="1" x="1239"/>
        <item m="1" x="605"/>
        <item m="1" x="1485"/>
        <item m="1" x="204"/>
        <item m="1" x="593"/>
        <item m="1" x="946"/>
        <item m="1" x="1139"/>
        <item m="1" x="220"/>
        <item m="1" x="1420"/>
        <item m="1" x="518"/>
        <item m="1" x="1320"/>
        <item m="1" x="1435"/>
        <item m="1" x="1211"/>
        <item m="1" x="665"/>
        <item m="1" x="1096"/>
        <item m="1" x="871"/>
        <item m="1" x="185"/>
        <item m="1" x="865"/>
        <item m="1" x="1046"/>
        <item m="1" x="528"/>
        <item m="1" x="295"/>
        <item m="1" x="1137"/>
        <item m="1" x="345"/>
        <item m="1" x="387"/>
        <item m="1" x="1829"/>
        <item m="1" x="979"/>
        <item m="1" x="1404"/>
        <item m="1" x="275"/>
        <item m="1" x="1646"/>
        <item m="1" x="1348"/>
        <item m="1" x="238"/>
        <item m="1" x="490"/>
        <item m="1" x="786"/>
        <item m="1" x="508"/>
        <item m="1" x="542"/>
        <item m="1" x="1261"/>
        <item m="1" x="1426"/>
        <item m="1" x="1814"/>
        <item m="1" x="712"/>
        <item m="1" x="1707"/>
        <item m="1" x="934"/>
        <item m="1" x="600"/>
        <item m="1" x="1128"/>
        <item m="1" x="1409"/>
        <item m="1" x="624"/>
        <item m="1" x="1086"/>
        <item m="1" x="1302"/>
        <item m="1" x="350"/>
        <item m="1" x="1680"/>
        <item m="1" x="1168"/>
        <item m="1" x="637"/>
        <item m="1" x="1587"/>
        <item m="1" x="964"/>
        <item m="1" x="1644"/>
        <item m="1" x="279"/>
        <item m="1" x="1093"/>
        <item m="1" x="1268"/>
        <item m="1" x="1656"/>
        <item m="1" x="437"/>
        <item m="1" x="1713"/>
        <item m="1" x="384"/>
        <item m="1" x="1664"/>
        <item m="1" x="1157"/>
        <item m="1" x="1733"/>
        <item m="1" x="547"/>
        <item m="1" x="1234"/>
        <item m="1" x="1083"/>
        <item m="1" x="431"/>
        <item m="1" x="497"/>
        <item m="1" x="1693"/>
        <item m="1" x="1767"/>
        <item m="1" x="1103"/>
        <item m="1" x="836"/>
        <item m="1" x="494"/>
        <item m="1" x="1764"/>
        <item m="1" x="1156"/>
        <item m="1" x="199"/>
        <item m="1" x="815"/>
        <item m="1" x="463"/>
        <item m="1" x="1412"/>
        <item m="1" x="885"/>
        <item m="1" x="914"/>
        <item m="1" x="967"/>
        <item m="1" x="1731"/>
        <item m="1" x="1337"/>
        <item m="1" x="529"/>
        <item m="1" x="475"/>
        <item m="1" x="550"/>
        <item m="1" x="1332"/>
        <item m="1" x="328"/>
        <item m="1" x="1098"/>
        <item m="1" x="1719"/>
        <item m="1" x="1545"/>
        <item m="1" x="1812"/>
        <item m="1" x="409"/>
        <item m="1" x="454"/>
        <item m="1" x="682"/>
        <item m="1" x="628"/>
        <item m="1" x="1161"/>
        <item m="1" x="1169"/>
        <item m="1" x="424"/>
        <item m="1" x="165"/>
        <item m="1" x="1079"/>
        <item m="1" x="1543"/>
        <item m="1" x="1185"/>
        <item m="1" x="160"/>
        <item m="1" x="1333"/>
        <item m="1" x="1334"/>
        <item m="1" x="512"/>
        <item m="1" x="364"/>
        <item m="1" x="276"/>
        <item m="1" x="957"/>
        <item m="1" x="552"/>
        <item m="1" x="1361"/>
        <item m="1" x="1745"/>
        <item m="1" x="1499"/>
        <item m="1" x="943"/>
        <item m="1" x="1575"/>
        <item m="1" x="181"/>
        <item m="1" x="190"/>
        <item m="1" x="412"/>
        <item m="1" x="703"/>
        <item m="1" x="1127"/>
        <item m="1" x="392"/>
        <item m="1" x="1793"/>
        <item m="1" x="965"/>
        <item m="1" x="293"/>
        <item m="1" x="1242"/>
        <item m="1" x="1030"/>
        <item m="1" x="1624"/>
        <item m="1" x="1033"/>
        <item m="1" x="267"/>
        <item m="1" x="486"/>
        <item m="1" x="831"/>
        <item m="1" x="687"/>
        <item m="1" x="419"/>
        <item m="1" x="672"/>
        <item m="1" x="553"/>
        <item m="1" x="1289"/>
        <item m="1" x="620"/>
        <item m="1" x="1632"/>
        <item m="1" x="928"/>
        <item m="1" x="1285"/>
        <item m="1" x="541"/>
        <item m="1" x="187"/>
        <item m="1" x="1425"/>
        <item m="1" x="519"/>
        <item m="1" x="1466"/>
        <item m="1" x="342"/>
        <item m="1" x="1421"/>
        <item m="1" x="1275"/>
        <item m="1" x="1813"/>
        <item m="1" x="566"/>
        <item m="1" x="316"/>
        <item m="1" x="1697"/>
        <item m="1" x="503"/>
        <item m="1" x="1795"/>
        <item m="1" x="1025"/>
        <item m="1" x="745"/>
        <item m="1" x="661"/>
        <item m="1" x="674"/>
        <item m="1" x="1177"/>
        <item m="1" x="205"/>
        <item m="1" x="1269"/>
        <item m="1" x="1394"/>
        <item m="1" x="1250"/>
        <item m="1" x="1022"/>
        <item m="1" x="1240"/>
        <item m="1" x="746"/>
        <item m="1" x="1797"/>
        <item m="1" x="790"/>
        <item m="1" x="1785"/>
        <item m="1" x="1509"/>
        <item m="1" x="1834"/>
        <item m="1" x="222"/>
        <item m="1" x="1113"/>
        <item m="1" x="349"/>
        <item m="1" x="344"/>
        <item m="1" x="1528"/>
        <item m="1" x="1308"/>
        <item m="1" x="358"/>
        <item m="1" x="1470"/>
        <item m="1" x="994"/>
        <item m="1" x="273"/>
        <item m="1" x="732"/>
        <item m="1" x="725"/>
        <item m="1" x="1393"/>
        <item m="1" x="1034"/>
        <item m="1" x="418"/>
        <item m="1" x="1290"/>
        <item m="1" x="999"/>
        <item m="1" x="938"/>
        <item m="1" x="1711"/>
        <item m="1" x="1236"/>
        <item m="1" x="873"/>
        <item m="1" x="1515"/>
        <item m="1" x="794"/>
        <item m="1" x="296"/>
        <item m="1" x="618"/>
        <item m="1" x="428"/>
        <item m="1" x="1759"/>
        <item m="1" x="799"/>
        <item m="1" x="1032"/>
        <item m="1" x="1777"/>
        <item m="1" x="383"/>
        <item m="1" x="203"/>
        <item m="1" x="1430"/>
        <item m="1" x="1374"/>
        <item m="1" x="879"/>
        <item m="1" x="1260"/>
        <item m="1" x="1581"/>
        <item m="1" x="451"/>
        <item m="1" x="1721"/>
        <item m="1" x="422"/>
        <item m="1" x="1723"/>
        <item m="1" x="1072"/>
        <item m="1" x="1685"/>
        <item m="1" x="882"/>
        <item m="1" x="1471"/>
        <item m="1" x="272"/>
        <item m="1" x="407"/>
        <item m="1" x="680"/>
        <item m="1" x="658"/>
        <item m="1" x="166"/>
        <item m="1" x="321"/>
        <item m="1" x="655"/>
        <item m="1" x="1480"/>
        <item m="1" x="1634"/>
        <item m="1" x="1411"/>
        <item m="1" x="1314"/>
        <item m="1" x="925"/>
        <item m="1" x="983"/>
        <item m="1" x="1576"/>
        <item m="1" x="1255"/>
        <item m="1" x="214"/>
        <item m="1" x="911"/>
        <item m="1" x="1028"/>
        <item m="1" x="1439"/>
        <item m="1" x="1002"/>
        <item m="1" x="194"/>
        <item m="1" x="1596"/>
        <item m="1" x="164"/>
        <item m="1" x="1755"/>
        <item m="1" x="260"/>
        <item m="1" x="862"/>
        <item m="1" x="1338"/>
        <item m="1" x="479"/>
        <item m="1" x="476"/>
        <item m="1" x="521"/>
        <item m="1" x="1134"/>
        <item m="1" x="1217"/>
        <item m="1" x="1390"/>
        <item m="1" x="343"/>
        <item m="1" x="1666"/>
        <item m="1" x="1527"/>
        <item m="1" x="1047"/>
        <item m="1" x="681"/>
        <item m="1" x="1276"/>
        <item m="1" x="636"/>
        <item m="1" x="1676"/>
        <item m="1" x="717"/>
        <item m="1" x="372"/>
        <item m="1" x="1629"/>
        <item m="1" x="675"/>
        <item m="1" x="522"/>
        <item m="1" x="464"/>
        <item m="1" x="537"/>
        <item m="1" x="1159"/>
        <item m="1" x="385"/>
        <item m="1" x="1504"/>
        <item m="1" x="1557"/>
        <item m="1" x="420"/>
        <item m="1" x="1088"/>
        <item m="1" x="461"/>
        <item m="1" x="937"/>
        <item m="1" x="969"/>
        <item m="1" x="720"/>
        <item m="1" x="1092"/>
        <item m="1" x="1069"/>
        <item m="1" x="1627"/>
        <item m="1" x="1709"/>
        <item m="1" x="369"/>
        <item m="1" x="1568"/>
        <item m="1" x="1722"/>
        <item m="1" x="874"/>
        <item m="1" x="520"/>
        <item m="1" x="1065"/>
        <item m="1" x="852"/>
        <item m="1" x="1005"/>
        <item m="1" x="274"/>
        <item m="1" x="415"/>
        <item m="1" x="1392"/>
        <item m="1" x="1665"/>
        <item m="1" x="174"/>
        <item m="1" x="951"/>
        <item m="1" x="465"/>
        <item m="1" x="1039"/>
        <item m="1" x="1782"/>
        <item m="1" x="284"/>
        <item m="1" x="1472"/>
        <item m="1" x="1563"/>
        <item m="1" x="659"/>
        <item m="1" x="1031"/>
        <item m="1" x="386"/>
        <item m="1" x="310"/>
        <item m="1" x="374"/>
        <item m="1" x="1773"/>
        <item m="1" x="1251"/>
        <item m="1" x="1328"/>
        <item m="1" x="1677"/>
        <item m="1" x="1749"/>
        <item m="1" x="602"/>
        <item m="1" x="942"/>
        <item m="1" x="654"/>
        <item m="1" x="567"/>
        <item m="1" x="502"/>
        <item m="1" x="845"/>
        <item m="1" x="232"/>
        <item m="1" x="1007"/>
        <item m="1" x="912"/>
        <item m="1" x="1212"/>
        <item m="1" x="1517"/>
        <item m="1" x="1611"/>
        <item m="1" x="351"/>
        <item m="1" x="702"/>
        <item m="1" x="1521"/>
        <item m="1" x="216"/>
        <item m="1" x="981"/>
        <item m="1" x="206"/>
        <item m="1" x="1160"/>
        <item m="1" x="1078"/>
        <item m="1" x="217"/>
        <item m="1" x="1256"/>
        <item m="1" x="1754"/>
        <item m="1" x="708"/>
        <item m="1" x="1099"/>
        <item m="1" x="1230"/>
        <item m="1" x="1070"/>
        <item m="1" x="548"/>
        <item m="1" x="596"/>
        <item m="1" x="1560"/>
        <item m="1" x="532"/>
        <item m="1" x="285"/>
        <item m="1" x="1023"/>
        <item m="1" x="1686"/>
        <item m="1" x="753"/>
        <item m="1" x="676"/>
        <item m="1" x="617"/>
        <item m="1" x="1131"/>
        <item m="1" x="1351"/>
        <item m="1" x="496"/>
        <item m="1" x="704"/>
        <item m="1" x="747"/>
        <item m="1" x="1724"/>
        <item m="1" x="906"/>
        <item m="1" x="452"/>
        <item m="1" x="432"/>
        <item m="1" x="987"/>
        <item m="1" x="1282"/>
        <item m="1" x="1708"/>
        <item m="1" x="325"/>
        <item m="1" x="466"/>
        <item m="1" x="1623"/>
        <item m="1" x="662"/>
        <item m="1" x="1544"/>
        <item m="1" x="480"/>
        <item m="1" x="167"/>
        <item m="1" x="718"/>
        <item m="1" x="706"/>
        <item m="1" x="908"/>
        <item m="1" x="713"/>
        <item m="1" x="193"/>
        <item m="1" x="375"/>
        <item m="1" x="1511"/>
        <item m="1" x="507"/>
        <item m="1" x="402"/>
        <item m="1" x="698"/>
        <item m="1" x="699"/>
        <item m="1" x="526"/>
        <item m="1" x="931"/>
        <item m="1" x="1162"/>
        <item m="1" x="1835"/>
        <item m="1" x="769"/>
        <item m="1" x="425"/>
        <item m="1" x="922"/>
        <item m="1" x="378"/>
        <item m="1" x="1051"/>
        <item m="1" x="286"/>
        <item m="1" x="1009"/>
        <item m="1" x="1244"/>
        <item m="1" x="904"/>
        <item m="1" x="1354"/>
        <item m="1" x="261"/>
        <item m="1" x="958"/>
        <item m="1" x="1443"/>
        <item m="1" x="433"/>
        <item m="1" x="376"/>
        <item m="1" x="1818"/>
        <item m="1" x="1523"/>
        <item m="1" x="323"/>
        <item m="1" x="754"/>
        <item m="1" x="1063"/>
        <item m="1" x="178"/>
        <item m="1" x="1123"/>
        <item m="1" x="1605"/>
        <item m="1" x="1552"/>
        <item m="1" x="950"/>
        <item m="1" x="612"/>
        <item m="1" x="1454"/>
        <item m="1" x="774"/>
        <item m="1" x="959"/>
        <item m="1" x="236"/>
        <item m="1" x="1124"/>
        <item m="1" x="233"/>
        <item m="1" x="493"/>
        <item m="1" x="1530"/>
        <item m="1" x="761"/>
        <item m="1" x="1653"/>
        <item m="1" x="1514"/>
        <item m="1" x="848"/>
        <item m="1" x="1742"/>
        <item m="1" x="631"/>
        <item m="1" x="910"/>
        <item m="1" x="1343"/>
        <item m="1" x="1590"/>
        <item m="1" x="962"/>
        <item m="1" x="1427"/>
        <item m="1" x="734"/>
        <item m="1" x="421"/>
        <item m="1" x="573"/>
        <item m="1" x="234"/>
        <item m="1" x="1378"/>
        <item m="1" x="183"/>
        <item m="1" x="1820"/>
        <item m="1" x="1243"/>
        <item m="1" x="789"/>
        <item m="1" x="1266"/>
        <item m="1" x="1738"/>
        <item m="1" x="1714"/>
        <item m="1" x="1496"/>
        <item m="1" x="268"/>
        <item m="1" x="685"/>
        <item m="1" x="239"/>
        <item m="1" x="907"/>
        <item m="1" x="949"/>
        <item m="1" x="555"/>
        <item m="1" x="489"/>
        <item m="1" x="742"/>
        <item m="1" x="225"/>
        <item m="1" x="995"/>
        <item m="1" x="1475"/>
        <item m="1" x="1379"/>
        <item m="1" x="778"/>
        <item m="1" x="1252"/>
        <item m="1" x="447"/>
        <item m="1" x="897"/>
        <item m="1" x="196"/>
        <item m="1" x="854"/>
        <item m="1" x="800"/>
        <item m="1" x="1010"/>
        <item m="1" x="1380"/>
        <item m="1" x="1619"/>
        <item m="1" x="582"/>
        <item m="1" x="861"/>
        <item m="1" x="495"/>
        <item m="1" x="621"/>
        <item m="1" x="917"/>
        <item m="1" x="1110"/>
        <item m="1" x="765"/>
        <item m="1" x="1630"/>
        <item m="1" x="1620"/>
        <item m="1" x="692"/>
        <item m="1" x="812"/>
        <item m="1" x="191"/>
        <item m="1" x="972"/>
        <item m="1" x="581"/>
        <item m="1" x="1274"/>
        <item m="1" x="872"/>
        <item m="1" x="400"/>
        <item m="1" x="280"/>
        <item m="1" x="1482"/>
        <item m="1" x="359"/>
        <item m="1" x="779"/>
        <item m="1" x="1548"/>
        <item m="1" x="1324"/>
        <item m="1" x="594"/>
        <item m="1" x="338"/>
        <item m="1" x="816"/>
        <item m="1" x="1145"/>
        <item m="1" x="1153"/>
        <item m="1" x="886"/>
        <item m="1" x="1691"/>
        <item m="1" x="656"/>
        <item m="1" x="846"/>
        <item m="1" x="776"/>
        <item m="1" x="1003"/>
        <item m="1" x="1263"/>
        <item m="1" x="731"/>
        <item m="1" x="1741"/>
        <item m="1" x="1410"/>
        <item m="1" x="571"/>
        <item m="1" x="221"/>
        <item m="1" x="580"/>
        <item m="1" x="1264"/>
        <item m="1" x="752"/>
        <item m="1" x="834"/>
        <item m="1" x="557"/>
        <item m="1" x="1315"/>
        <item m="1" x="1174"/>
        <item m="1" x="895"/>
        <item m="1" x="757"/>
        <item m="1" x="1401"/>
        <item m="1" x="1143"/>
        <item m="1" x="1013"/>
        <item m="1" x="1747"/>
        <item m="1" x="1178"/>
        <item m="1" x="821"/>
        <item m="1" x="1434"/>
        <item m="1" x="947"/>
        <item m="1" x="1771"/>
        <item m="1" x="1016"/>
        <item m="1" x="1367"/>
        <item m="1" x="1815"/>
        <item m="1" x="641"/>
        <item m="1" x="1488"/>
        <item m="1" x="277"/>
        <item m="1" x="446"/>
        <item m="1" x="1642"/>
        <item m="1" x="902"/>
        <item m="1" x="1800"/>
        <item m="1" x="1091"/>
        <item x="157"/>
        <item m="1" x="1727"/>
        <item m="1" x="1640"/>
        <item m="1" x="590"/>
        <item m="1" x="838"/>
        <item m="1" x="868"/>
        <item m="1" x="1476"/>
        <item m="1" x="287"/>
        <item m="1" x="485"/>
        <item m="1" x="1744"/>
        <item m="1" x="1671"/>
        <item m="1" x="1839"/>
        <item m="1" x="763"/>
        <item m="1" x="1743"/>
        <item m="1" x="173"/>
        <item m="1" x="1125"/>
        <item m="1" x="417"/>
        <item m="1" x="697"/>
        <item m="1" x="1672"/>
        <item m="1" x="1138"/>
        <item m="1" x="531"/>
        <item m="1" x="932"/>
        <item m="1" x="1844"/>
        <item m="1" x="373"/>
        <item m="1" x="1468"/>
        <item m="1" x="960"/>
        <item m="1" x="362"/>
        <item m="1" x="1346"/>
        <item m="1" x="1688"/>
        <item m="1" x="1227"/>
        <item m="1" x="749"/>
        <item m="1" x="939"/>
        <item m="1" x="1734"/>
        <item m="1" x="1579"/>
        <item m="1" x="1657"/>
        <item m="1" x="448"/>
        <item m="1" x="1555"/>
        <item m="1" x="709"/>
        <item m="1" x="1740"/>
        <item m="1" x="1085"/>
        <item m="1" x="1071"/>
        <item m="1" x="1660"/>
        <item m="1" x="1841"/>
        <item m="1" x="360"/>
        <item m="1" x="1179"/>
        <item m="1" x="1329"/>
        <item m="1" x="876"/>
        <item m="1" x="1750"/>
        <item m="1" x="839"/>
        <item m="1" x="1119"/>
        <item m="1" x="616"/>
        <item m="1" x="1000"/>
        <item m="1" x="439"/>
        <item m="1" x="1720"/>
        <item m="1" x="1438"/>
        <item m="1" x="562"/>
        <item m="1" x="488"/>
        <item m="1" x="1295"/>
        <item m="1" x="723"/>
        <item m="1" x="809"/>
        <item m="1" x="229"/>
        <item m="1" x="524"/>
        <item m="1" x="1133"/>
        <item m="1" x="576"/>
        <item m="1" x="462"/>
        <item m="1" x="737"/>
        <item m="1" x="1415"/>
        <item m="1" x="988"/>
        <item m="1" x="1130"/>
        <item m="1" x="1321"/>
        <item m="1" x="1375"/>
        <item m="1" x="388"/>
        <item m="1" x="694"/>
        <item m="1" x="1763"/>
        <item m="1" x="414"/>
        <item m="1" x="1232"/>
        <item m="1" x="1489"/>
        <item m="1" x="1200"/>
        <item m="1" x="1402"/>
        <item m="1" x="301"/>
        <item m="1" x="559"/>
        <item m="1" x="1349"/>
        <item m="1" x="668"/>
        <item m="1" x="1494"/>
        <item m="1" x="396"/>
        <item m="1" x="858"/>
        <item m="1" x="1553"/>
        <item m="1" x="534"/>
        <item m="1" x="607"/>
        <item m="1" x="767"/>
        <item m="1" x="1307"/>
        <item m="1" x="1539"/>
        <item m="1" x="213"/>
        <item m="1" x="1183"/>
        <item m="1" x="1549"/>
        <item m="1" x="1550"/>
        <item m="1" x="1313"/>
        <item m="1" x="1416"/>
        <item m="1" x="1020"/>
        <item m="1" x="1233"/>
        <item m="1" x="1564"/>
        <item m="1" x="514"/>
        <item m="1" x="1448"/>
        <item m="1" x="1761"/>
        <item m="1" x="795"/>
        <item m="1" x="192"/>
        <item m="1" x="312"/>
        <item m="1" x="1831"/>
        <item m="1" x="867"/>
        <item m="1" x="1155"/>
        <item m="1" x="1462"/>
        <item m="1" x="1148"/>
        <item m="1" x="1769"/>
        <item m="1" x="1045"/>
        <item m="1" x="1365"/>
        <item m="1" x="413"/>
        <item m="1" x="1690"/>
        <item m="1" x="1241"/>
        <item m="1" x="1440"/>
        <item m="1" x="803"/>
        <item m="1" x="1188"/>
        <item m="1" x="1189"/>
        <item m="1" x="318"/>
        <item m="1" x="263"/>
        <item m="1" x="1316"/>
        <item m="1" x="991"/>
        <item m="1" x="1694"/>
        <item m="1" x="644"/>
        <item m="1" x="823"/>
        <item m="1" x="700"/>
        <item m="1" x="824"/>
        <item m="1" x="1318"/>
        <item m="1" x="361"/>
        <item m="1" x="726"/>
        <item m="1" x="1534"/>
        <item m="1" x="1535"/>
        <item m="1" x="333"/>
        <item m="1" x="850"/>
        <item m="1" x="1057"/>
        <item m="1" x="1396"/>
        <item m="1" x="1352"/>
        <item m="1" x="426"/>
        <item m="1" x="1218"/>
        <item m="1" x="1132"/>
        <item m="1" x="822"/>
        <item m="1" x="915"/>
        <item m="1" x="784"/>
        <item m="1" x="785"/>
        <item m="1" x="1823"/>
        <item m="1" x="408"/>
        <item m="1" x="231"/>
        <item m="1" x="814"/>
        <item m="1" x="1296"/>
        <item m="1" x="1075"/>
        <item m="1" x="1832"/>
        <item m="1" x="1135"/>
        <item m="1" x="996"/>
        <item m="1" x="817"/>
        <item m="1" x="651"/>
        <item m="1" x="1395"/>
        <item m="1" x="684"/>
        <item m="1" x="356"/>
        <item m="1" x="377"/>
        <item m="1" x="1654"/>
        <item m="1" x="1317"/>
        <item m="1" x="975"/>
        <item m="1" x="820"/>
        <item m="1" x="690"/>
        <item m="1" x="1696"/>
        <item m="1" x="887"/>
        <item m="1" x="308"/>
        <item m="1" x="311"/>
        <item m="1" x="1181"/>
        <item m="1" x="1224"/>
        <item m="1" x="1149"/>
        <item m="1" x="1695"/>
        <item m="1" x="740"/>
        <item m="1" x="990"/>
        <item m="1" x="1087"/>
        <item m="1" x="363"/>
        <item m="1" x="586"/>
        <item m="1" x="1518"/>
        <item m="1" x="924"/>
        <item m="1" x="1214"/>
        <item m="1" x="1505"/>
        <item m="1" x="180"/>
        <item m="1" x="798"/>
        <item m="1" x="640"/>
        <item m="1" x="500"/>
        <item m="1" x="244"/>
        <item m="1" x="202"/>
        <item m="1" x="473"/>
        <item m="1" x="1262"/>
        <item m="1" x="246"/>
        <item m="1" x="1752"/>
        <item m="1" x="1516"/>
        <item m="1" x="819"/>
        <item m="1" x="1360"/>
        <item m="1" x="660"/>
        <item m="1" x="438"/>
        <item m="1" x="245"/>
        <item m="1" x="1327"/>
        <item m="1" x="927"/>
        <item m="1" x="1423"/>
        <item m="1" x="1387"/>
        <item m="1" x="613"/>
        <item m="1" x="727"/>
        <item m="1" x="619"/>
        <item m="1" x="302"/>
        <item m="1" x="1389"/>
        <item m="1" x="1062"/>
        <item m="1" x="1144"/>
        <item m="1" x="533"/>
        <item m="1" x="797"/>
        <item m="1" x="1012"/>
        <item m="1" x="1222"/>
        <item m="1" x="1663"/>
        <item m="1" x="1751"/>
        <item m="1" x="1199"/>
        <item m="1" x="241"/>
        <item m="1" x="1547"/>
        <item m="1" x="1299"/>
        <item m="1" x="1546"/>
        <item m="1" x="1588"/>
        <item m="1" x="843"/>
        <item m="1" x="1015"/>
        <item m="1" x="714"/>
        <item m="1" x="693"/>
        <item m="1" x="1382"/>
        <item m="1" x="1037"/>
        <item m="1" x="574"/>
        <item m="1" x="501"/>
        <item m="1" x="1445"/>
        <item m="1" x="1194"/>
        <item m="1" x="773"/>
        <item m="1" x="1474"/>
        <item m="1" x="270"/>
        <item m="1" x="1726"/>
        <item m="1" x="1492"/>
        <item m="1" x="1398"/>
        <item m="1" x="1502"/>
        <item m="1" x="645"/>
        <item m="1" x="440"/>
        <item m="1" x="1165"/>
        <item m="1" x="603"/>
        <item m="1" x="1725"/>
        <item m="1" x="1501"/>
        <item m="1" x="335"/>
        <item m="1" x="1248"/>
        <item m="1" x="1463"/>
        <item m="1" x="1464"/>
        <item m="1" x="309"/>
        <item m="1" x="813"/>
        <item m="1" x="1533"/>
        <item m="1" x="857"/>
        <item m="1" x="1258"/>
        <item m="1" x="1712"/>
        <item m="1" x="370"/>
        <item m="1" x="1702"/>
        <item m="1" x="1207"/>
        <item m="1" x="1796"/>
        <item m="1" x="1386"/>
        <item m="1" x="1756"/>
        <item m="1" x="953"/>
        <item m="1" x="1536"/>
        <item m="1" x="841"/>
        <item m="1" x="1811"/>
        <item m="1" x="317"/>
        <item m="1" x="482"/>
        <item m="1" x="252"/>
        <item m="1" x="1297"/>
        <item m="1" x="1446"/>
        <item m="1" x="513"/>
        <item m="1" x="1246"/>
        <item m="1" x="1655"/>
        <item m="1" x="1371"/>
        <item m="1" x="648"/>
        <item m="1" x="1350"/>
        <item m="1" x="1833"/>
        <item m="1" x="1621"/>
        <item m="1" x="891"/>
        <item m="1" x="1481"/>
        <item m="1" x="633"/>
        <item m="1" x="1281"/>
        <item m="1" x="1267"/>
        <item m="1" x="1223"/>
        <item m="1" x="1577"/>
        <item m="1" x="1253"/>
        <item m="1" x="291"/>
        <item m="1" x="591"/>
        <item m="1" x="1428"/>
        <item m="1" x="1473"/>
        <item m="1" x="474"/>
        <item m="1" x="1562"/>
        <item m="1" x="1073"/>
        <item m="1" x="1460"/>
        <item m="1" x="1035"/>
        <item m="1" x="945"/>
        <item m="1" x="1286"/>
        <item m="1" x="1074"/>
        <item m="1" x="1195"/>
        <item m="1" x="1484"/>
        <item m="1" x="825"/>
        <item m="1" x="748"/>
        <item m="1" x="1469"/>
        <item m="1" x="956"/>
        <item m="1" x="1192"/>
        <item m="1" x="1111"/>
        <item m="1" x="1561"/>
        <item m="1" x="427"/>
        <item m="1" x="1270"/>
        <item m="1" x="1006"/>
        <item m="1" x="1399"/>
        <item m="1" x="498"/>
        <item m="1" x="1330"/>
        <item m="1" x="1616"/>
        <item m="1" x="1060"/>
        <item m="1" x="1506"/>
        <item m="1" x="1345"/>
        <item m="1" x="1558"/>
        <item m="1" x="807"/>
        <item m="1" x="741"/>
        <item m="1" x="579"/>
        <item m="1" x="1029"/>
        <item m="1" x="920"/>
        <item m="1" x="1607"/>
        <item m="1" x="1228"/>
        <item m="1" x="710"/>
        <item m="1" x="1631"/>
        <item m="1" x="1618"/>
        <item m="1" x="1306"/>
        <item m="1" x="281"/>
        <item m="1" x="806"/>
        <item m="1" x="1483"/>
        <item m="1" x="625"/>
        <item m="1" x="367"/>
        <item m="1" x="1358"/>
        <item m="1" x="894"/>
        <item m="1" x="844"/>
        <item m="1" x="878"/>
        <item m="1" x="1187"/>
        <item m="1" x="1050"/>
        <item m="1" x="1748"/>
        <item m="1" x="1182"/>
        <item m="1" x="551"/>
        <item m="1" x="1597"/>
        <item m="1" x="1578"/>
        <item m="1" x="1381"/>
        <item m="1" x="172"/>
        <item m="1" x="601"/>
        <item m="1" x="899"/>
        <item m="1" x="1107"/>
        <item m="1" x="1774"/>
        <item m="1" x="1311"/>
        <item m="1" x="1114"/>
        <item m="1" x="269"/>
        <item m="1" x="870"/>
        <item m="1" x="453"/>
        <item m="1" x="366"/>
        <item m="1" x="610"/>
        <item m="1" x="1520"/>
        <item m="1" x="691"/>
        <item m="1" x="397"/>
        <item m="1" x="666"/>
        <item m="1" x="646"/>
        <item m="1" x="652"/>
        <item m="1" x="634"/>
        <item m="1" x="1303"/>
        <item m="1" x="1512"/>
        <item m="1" x="984"/>
        <item m="1" x="1094"/>
        <item m="1" x="1305"/>
        <item m="1" x="1513"/>
        <item m="1" x="793"/>
        <item m="1" x="1519"/>
        <item m="1" x="1109"/>
        <item m="1" x="322"/>
        <item m="1" x="796"/>
        <item m="1" x="840"/>
        <item m="1" x="1648"/>
        <item m="1" x="1376"/>
        <item m="1" x="1202"/>
        <item m="1" x="715"/>
        <item m="1" x="1372"/>
        <item m="1" x="1586"/>
        <item m="1" x="1808"/>
        <item m="1" x="184"/>
        <item m="1" x="1495"/>
        <item m="1" x="1121"/>
        <item m="1" x="560"/>
        <item m="1" x="1572"/>
        <item m="1" x="1347"/>
        <item m="1" x="863"/>
        <item m="1" x="1689"/>
        <item m="1" x="487"/>
        <item m="1" x="1406"/>
        <item m="1" x="1789"/>
        <item m="1" x="458"/>
        <item m="1" x="952"/>
        <item m="1" x="435"/>
        <item m="1" x="1176"/>
        <item m="1" x="629"/>
        <item m="1" x="1272"/>
        <item m="1" x="1403"/>
        <item m="1" x="859"/>
        <item m="1" x="669"/>
        <item m="1" x="997"/>
        <item m="1" x="1838"/>
        <item m="1" x="909"/>
        <item m="1" x="1645"/>
        <item m="1" x="1617"/>
        <item m="1" x="1220"/>
        <item m="1" x="1364"/>
        <item m="1" x="735"/>
        <item m="1" x="303"/>
        <item m="1" x="477"/>
        <item m="1" x="1283"/>
        <item m="1" x="1737"/>
        <item m="1" x="1805"/>
        <item m="1" x="639"/>
        <item m="1" x="751"/>
        <item m="1" x="901"/>
        <item m="1" x="1537"/>
        <item m="1" x="1794"/>
        <item m="1" x="1084"/>
        <item m="1" x="1704"/>
        <item m="1" x="1703"/>
        <item m="1" x="352"/>
        <item m="1" x="481"/>
        <item m="1" x="1775"/>
        <item m="1" x="264"/>
        <item m="1" x="1205"/>
        <item m="1" x="1058"/>
        <item m="1" x="837"/>
        <item m="1" x="805"/>
        <item m="1" x="1467"/>
        <item m="1" x="973"/>
        <item m="1" x="247"/>
        <item m="1" x="538"/>
        <item m="1" x="242"/>
        <item m="1" x="968"/>
        <item m="1" x="457"/>
        <item m="1" x="161"/>
        <item m="1" x="755"/>
        <item m="1" x="606"/>
        <item m="1" x="829"/>
        <item m="1" x="1300"/>
        <item m="1" x="1355"/>
        <item m="1" x="564"/>
        <item m="1" x="993"/>
        <item m="1" x="869"/>
        <item m="1" x="926"/>
        <item m="1" x="921"/>
        <item m="1" x="299"/>
        <item m="1" x="866"/>
        <item m="1" x="650"/>
        <item m="1" x="1304"/>
        <item m="1" x="1675"/>
        <item m="1" x="300"/>
        <item m="1" x="1762"/>
        <item m="1" x="1201"/>
        <item m="1" x="1342"/>
        <item m="1" x="762"/>
        <item m="1" x="1021"/>
        <item m="1" x="976"/>
        <item m="1" x="1736"/>
        <item m="1" x="1167"/>
        <item m="1" x="1609"/>
        <item m="1" x="297"/>
        <item x="73"/>
        <item m="1" x="1105"/>
        <item m="1" x="1150"/>
        <item x="118"/>
        <item m="1" x="759"/>
        <item x="31"/>
        <item x="65"/>
        <item x="64"/>
        <item x="16"/>
        <item x="86"/>
        <item x="7"/>
        <item x="17"/>
        <item x="6"/>
        <item x="60"/>
        <item x="59"/>
        <item x="152"/>
        <item m="1" x="1612"/>
        <item x="5"/>
        <item x="67"/>
        <item x="151"/>
        <item x="49"/>
        <item x="30"/>
        <item x="75"/>
        <item x="150"/>
        <item x="1"/>
        <item m="1" x="1687"/>
        <item x="9"/>
        <item x="25"/>
        <item x="26"/>
        <item x="153"/>
        <item x="28"/>
        <item x="42"/>
        <item x="114"/>
        <item m="1" x="346"/>
        <item x="66"/>
        <item x="115"/>
        <item m="1" x="877"/>
        <item m="1" x="1117"/>
        <item x="29"/>
        <item x="83"/>
        <item x="32"/>
        <item x="35"/>
        <item m="1" x="304"/>
        <item x="40"/>
        <item x="68"/>
        <item x="69"/>
        <item m="1" x="941"/>
        <item x="43"/>
        <item x="11"/>
        <item x="81"/>
        <item x="23"/>
        <item m="1" x="1639"/>
        <item x="45"/>
        <item x="82"/>
        <item m="1" x="856"/>
        <item x="123"/>
        <item x="62"/>
        <item x="92"/>
        <item m="1" x="1486"/>
        <item x="24"/>
        <item x="125"/>
        <item x="63"/>
        <item x="139"/>
        <item x="141"/>
        <item m="1" x="1397"/>
        <item x="94"/>
        <item x="91"/>
        <item x="93"/>
        <item x="55"/>
        <item x="133"/>
        <item m="1" x="608"/>
        <item x="48"/>
        <item x="134"/>
        <item x="13"/>
        <item m="1" x="898"/>
        <item x="14"/>
        <item x="127"/>
        <item x="74"/>
        <item m="1" x="404"/>
        <item x="100"/>
        <item m="1" x="1658"/>
        <item x="111"/>
        <item m="1" x="483"/>
        <item x="51"/>
        <item x="142"/>
        <item m="1" x="393"/>
        <item x="90"/>
        <item m="1" x="511"/>
        <item m="1" x="724"/>
        <item x="34"/>
        <item x="38"/>
        <item m="1" x="1497"/>
        <item x="99"/>
        <item x="50"/>
        <item m="1" x="240"/>
        <item m="1" x="336"/>
        <item x="137"/>
        <item x="145"/>
        <item x="19"/>
        <item x="107"/>
        <item x="20"/>
        <item x="56"/>
        <item x="103"/>
        <item x="104"/>
        <item x="129"/>
        <item m="1" x="253"/>
        <item x="130"/>
        <item x="113"/>
        <item m="1" x="1508"/>
        <item x="88"/>
        <item x="39"/>
        <item x="154"/>
        <item x="36"/>
        <item x="12"/>
        <item x="148"/>
        <item x="41"/>
        <item x="110"/>
        <item x="37"/>
        <item x="102"/>
        <item x="155"/>
        <item x="95"/>
        <item x="135"/>
        <item x="116"/>
        <item x="143"/>
        <item x="33"/>
        <item x="4"/>
        <item x="89"/>
        <item x="101"/>
        <item x="131"/>
        <item x="72"/>
        <item x="136"/>
        <item x="71"/>
        <item x="53"/>
        <item x="18"/>
        <item m="1" x="893"/>
        <item x="117"/>
        <item x="44"/>
        <item x="109"/>
        <item m="1" x="1339"/>
        <item x="126"/>
        <item x="124"/>
        <item x="80"/>
        <item x="77"/>
        <item x="84"/>
        <item x="57"/>
        <item x="106"/>
        <item x="138"/>
        <item x="98"/>
        <item x="97"/>
        <item x="54"/>
        <item x="46"/>
        <item x="122"/>
        <item x="146"/>
        <item x="121"/>
        <item x="105"/>
        <item x="61"/>
        <item x="128"/>
        <item x="21"/>
        <item x="140"/>
        <item x="79"/>
        <item x="78"/>
        <item m="1" x="801"/>
        <item x="132"/>
        <item m="1" x="1746"/>
        <item x="27"/>
        <item x="52"/>
        <item x="70"/>
        <item x="85"/>
        <item x="76"/>
        <item m="1" x="1828"/>
        <item x="119"/>
        <item x="87"/>
        <item x="0"/>
        <item x="22"/>
        <item x="144"/>
        <item x="96"/>
        <item x="108"/>
        <item x="120"/>
        <item x="47"/>
        <item x="2"/>
        <item x="112"/>
        <item x="58"/>
        <item x="147"/>
        <item x="149"/>
        <item x="3"/>
        <item m="1" x="1801"/>
        <item x="10"/>
        <item x="15"/>
        <item x="8"/>
        <item x="156"/>
      </items>
    </pivotField>
    <pivotField compact="0" outline="0" showAll="0"/>
    <pivotField axis="axisRow" compact="0" outline="0" showAll="0" sortType="ascending" defaultSubtotal="0">
      <items count="103">
        <item x="0"/>
        <item m="1" x="76"/>
        <item m="1" x="27"/>
        <item m="1" x="61"/>
        <item m="1" x="97"/>
        <item m="1" x="14"/>
        <item m="1" x="30"/>
        <item m="1" x="44"/>
        <item m="1" x="63"/>
        <item m="1" x="72"/>
        <item m="1" x="82"/>
        <item m="1" x="90"/>
        <item m="1" x="99"/>
        <item m="1" x="7"/>
        <item m="1" x="15"/>
        <item m="1" x="22"/>
        <item m="1" x="31"/>
        <item m="1" x="34"/>
        <item m="1" x="37"/>
        <item m="1" x="41"/>
        <item m="1" x="46"/>
        <item m="1" x="51"/>
        <item m="1" x="56"/>
        <item m="1" x="60"/>
        <item m="1" x="66"/>
        <item m="1" x="70"/>
        <item m="1" x="75"/>
        <item m="1" x="80"/>
        <item m="1" x="85"/>
        <item m="1" x="88"/>
        <item m="1" x="92"/>
        <item m="1" x="95"/>
        <item m="1" x="101"/>
        <item m="1" x="49"/>
        <item m="1" x="4"/>
        <item m="1" x="54"/>
        <item m="1" x="9"/>
        <item m="1" x="58"/>
        <item m="1" x="12"/>
        <item m="1" x="64"/>
        <item m="1" x="17"/>
        <item m="1" x="68"/>
        <item m="1" x="20"/>
        <item m="1" x="73"/>
        <item m="1" x="24"/>
        <item m="1" x="78"/>
        <item m="1" x="28"/>
        <item m="1" x="83"/>
        <item m="1" x="33"/>
        <item m="1" x="87"/>
        <item m="1" x="36"/>
        <item m="1" x="91"/>
        <item m="1" x="39"/>
        <item m="1" x="94"/>
        <item m="1" x="43"/>
        <item m="1" x="100"/>
        <item m="1" x="48"/>
        <item m="1" x="3"/>
        <item m="1" x="53"/>
        <item m="1" x="8"/>
        <item m="1" x="57"/>
        <item m="1" x="11"/>
        <item m="1" x="62"/>
        <item m="1" x="16"/>
        <item m="1" x="67"/>
        <item m="1" x="40"/>
        <item m="1" x="19"/>
        <item m="1" x="96"/>
        <item m="1" x="71"/>
        <item m="1" x="45"/>
        <item m="1" x="23"/>
        <item m="1" x="102"/>
        <item m="1" x="77"/>
        <item m="1" x="50"/>
        <item m="1" x="26"/>
        <item m="1" x="5"/>
        <item m="1" x="81"/>
        <item m="1" x="55"/>
        <item m="1" x="32"/>
        <item m="1" x="10"/>
        <item m="1" x="86"/>
        <item m="1" x="59"/>
        <item m="1" x="35"/>
        <item m="1" x="13"/>
        <item m="1" x="89"/>
        <item m="1" x="65"/>
        <item m="1" x="38"/>
        <item m="1" x="18"/>
        <item m="1" x="93"/>
        <item m="1" x="69"/>
        <item m="1" x="42"/>
        <item m="1" x="21"/>
        <item m="1" x="98"/>
        <item m="1" x="74"/>
        <item m="1" x="47"/>
        <item m="1" x="25"/>
        <item m="1" x="2"/>
        <item m="1" x="79"/>
        <item m="1" x="52"/>
        <item m="1" x="29"/>
        <item m="1" x="6"/>
        <item m="1" x="84"/>
        <item x="1"/>
      </items>
    </pivotField>
    <pivotField axis="axisRow" compact="0" outline="0" showAll="0" defaultSubtotal="0">
      <items count="26">
        <item m="1" x="20"/>
        <item m="1" x="22"/>
        <item x="0"/>
        <item m="1" x="18"/>
        <item m="1" x="21"/>
        <item m="1" x="23"/>
        <item m="1" x="24"/>
        <item m="1" x="19"/>
        <item x="6"/>
        <item x="9"/>
        <item x="8"/>
        <item x="3"/>
        <item x="12"/>
        <item x="1"/>
        <item x="4"/>
        <item x="16"/>
        <item x="10"/>
        <item m="1" x="25"/>
        <item x="15"/>
        <item x="5"/>
        <item x="17"/>
        <item x="11"/>
        <item x="14"/>
        <item x="2"/>
        <item x="7"/>
        <item x="13"/>
      </items>
    </pivotField>
    <pivotField axis="axisRow" compact="0" outline="0" showAll="0" defaultSubtotal="0">
      <items count="337">
        <item x="0"/>
        <item x="7"/>
        <item x="9"/>
        <item x="15"/>
        <item x="4"/>
        <item m="1" x="102"/>
        <item x="12"/>
        <item m="1" x="222"/>
        <item m="1" x="242"/>
        <item x="11"/>
        <item m="1" x="324"/>
        <item m="1" x="60"/>
        <item m="1" x="79"/>
        <item m="1" x="105"/>
        <item x="6"/>
        <item m="1" x="200"/>
        <item m="1" x="224"/>
        <item m="1" x="235"/>
        <item m="1" x="304"/>
        <item m="1" x="331"/>
        <item x="14"/>
        <item m="1" x="86"/>
        <item m="1" x="110"/>
        <item m="1" x="130"/>
        <item m="1" x="208"/>
        <item m="1" x="240"/>
        <item m="1" x="81"/>
        <item m="1" x="251"/>
        <item m="1" x="267"/>
        <item x="10"/>
        <item m="1" x="153"/>
        <item x="2"/>
        <item m="1" x="93"/>
        <item m="1" x="46"/>
        <item m="1" x="305"/>
        <item m="1" x="149"/>
        <item m="1" x="241"/>
        <item x="3"/>
        <item m="1" x="51"/>
        <item m="1" x="243"/>
        <item m="1" x="62"/>
        <item m="1" x="246"/>
        <item m="1" x="233"/>
        <item m="1" x="244"/>
        <item m="1" x="135"/>
        <item m="1" x="140"/>
        <item m="1" x="104"/>
        <item m="1" x="215"/>
        <item m="1" x="154"/>
        <item x="8"/>
        <item m="1" x="76"/>
        <item m="1" x="37"/>
        <item m="1" x="278"/>
        <item m="1" x="100"/>
        <item m="1" x="45"/>
        <item m="1" x="174"/>
        <item m="1" x="247"/>
        <item m="1" x="329"/>
        <item m="1" x="195"/>
        <item m="1" x="335"/>
        <item m="1" x="183"/>
        <item m="1" x="96"/>
        <item x="13"/>
        <item m="1" x="168"/>
        <item m="1" x="196"/>
        <item m="1" x="54"/>
        <item m="1" x="26"/>
        <item m="1" x="71"/>
        <item m="1" x="318"/>
        <item m="1" x="281"/>
        <item m="1" x="294"/>
        <item m="1" x="64"/>
        <item m="1" x="282"/>
        <item m="1" x="77"/>
        <item m="1" x="237"/>
        <item m="1" x="65"/>
        <item m="1" x="275"/>
        <item m="1" x="55"/>
        <item m="1" x="302"/>
        <item m="1" x="122"/>
        <item m="1" x="228"/>
        <item m="1" x="283"/>
        <item m="1" x="56"/>
        <item x="17"/>
        <item m="1" x="295"/>
        <item m="1" x="109"/>
        <item m="1" x="316"/>
        <item m="1" x="299"/>
        <item m="1" x="78"/>
        <item m="1" x="204"/>
        <item m="1" x="323"/>
        <item m="1" x="41"/>
        <item m="1" x="245"/>
        <item m="1" x="139"/>
        <item m="1" x="147"/>
        <item m="1" x="108"/>
        <item m="1" x="219"/>
        <item m="1" x="53"/>
        <item m="1" x="256"/>
        <item m="1" x="120"/>
        <item m="1" x="125"/>
        <item m="1" x="257"/>
        <item m="1" x="306"/>
        <item m="1" x="301"/>
        <item m="1" x="34"/>
        <item m="1" x="198"/>
        <item m="1" x="225"/>
        <item m="1" x="44"/>
        <item m="1" x="277"/>
        <item m="1" x="191"/>
        <item m="1" x="232"/>
        <item m="1" x="186"/>
        <item m="1" x="207"/>
        <item m="1" x="118"/>
        <item m="1" x="194"/>
        <item m="1" x="321"/>
        <item m="1" x="185"/>
        <item m="1" x="73"/>
        <item m="1" x="264"/>
        <item m="1" x="30"/>
        <item m="1" x="68"/>
        <item m="1" x="197"/>
        <item m="1" x="69"/>
        <item m="1" x="170"/>
        <item m="1" x="152"/>
        <item m="1" x="311"/>
        <item m="1" x="330"/>
        <item m="1" x="101"/>
        <item m="1" x="136"/>
        <item m="1" x="114"/>
        <item m="1" x="22"/>
        <item m="1" x="327"/>
        <item m="1" x="36"/>
        <item m="1" x="48"/>
        <item m="1" x="20"/>
        <item m="1" x="254"/>
        <item m="1" x="268"/>
        <item m="1" x="252"/>
        <item m="1" x="216"/>
        <item m="1" x="32"/>
        <item m="1" x="43"/>
        <item m="1" x="88"/>
        <item m="1" x="83"/>
        <item m="1" x="166"/>
        <item m="1" x="24"/>
        <item m="1" x="182"/>
        <item m="1" x="28"/>
        <item m="1" x="162"/>
        <item m="1" x="217"/>
        <item m="1" x="19"/>
        <item m="1" x="142"/>
        <item m="1" x="213"/>
        <item m="1" x="123"/>
        <item m="1" x="143"/>
        <item m="1" x="211"/>
        <item m="1" x="176"/>
        <item m="1" x="199"/>
        <item m="1" x="250"/>
        <item m="1" x="90"/>
        <item m="1" x="274"/>
        <item m="1" x="193"/>
        <item m="1" x="161"/>
        <item m="1" x="156"/>
        <item m="1" x="289"/>
        <item m="1" x="99"/>
        <item m="1" x="133"/>
        <item m="1" x="332"/>
        <item m="1" x="253"/>
        <item m="1" x="171"/>
        <item m="1" x="107"/>
        <item m="1" x="238"/>
        <item m="1" x="297"/>
        <item m="1" x="236"/>
        <item m="1" x="334"/>
        <item m="1" x="234"/>
        <item m="1" x="59"/>
        <item m="1" x="49"/>
        <item m="1" x="106"/>
        <item m="1" x="158"/>
        <item m="1" x="227"/>
        <item m="1" x="82"/>
        <item m="1" x="155"/>
        <item m="1" x="112"/>
        <item m="1" x="134"/>
        <item m="1" x="29"/>
        <item m="1" x="210"/>
        <item m="1" x="150"/>
        <item m="1" x="179"/>
        <item m="1" x="298"/>
        <item m="1" x="322"/>
        <item m="1" x="206"/>
        <item m="1" x="116"/>
        <item m="1" x="223"/>
        <item m="1" x="188"/>
        <item m="1" x="127"/>
        <item m="1" x="67"/>
        <item m="1" x="293"/>
        <item m="1" x="39"/>
        <item m="1" x="231"/>
        <item sd="0" m="1" x="85"/>
        <item m="1" x="190"/>
        <item m="1" x="75"/>
        <item m="1" x="286"/>
        <item m="1" x="94"/>
        <item m="1" x="276"/>
        <item m="1" x="74"/>
        <item m="1" x="175"/>
        <item m="1" x="159"/>
        <item m="1" x="42"/>
        <item m="1" x="23"/>
        <item m="1" x="38"/>
        <item m="1" x="310"/>
        <item m="1" x="117"/>
        <item m="1" x="249"/>
        <item m="1" x="333"/>
        <item m="1" x="61"/>
        <item m="1" x="113"/>
        <item m="1" x="263"/>
        <item m="1" x="103"/>
        <item m="1" x="165"/>
        <item m="1" x="172"/>
        <item m="1" x="212"/>
        <item m="1" x="314"/>
        <item m="1" x="180"/>
        <item m="1" x="291"/>
        <item m="1" x="97"/>
        <item m="1" x="115"/>
        <item m="1" x="205"/>
        <item m="1" x="292"/>
        <item m="1" x="290"/>
        <item m="1" x="146"/>
        <item m="1" x="271"/>
        <item m="1" x="163"/>
        <item m="1" x="40"/>
        <item m="1" x="21"/>
        <item m="1" x="273"/>
        <item m="1" x="287"/>
        <item m="1" x="187"/>
        <item m="1" x="57"/>
        <item m="1" x="148"/>
        <item m="1" x="265"/>
        <item m="1" x="80"/>
        <item m="1" x="89"/>
        <item m="1" x="66"/>
        <item m="1" x="315"/>
        <item m="1" x="95"/>
        <item m="1" x="300"/>
        <item m="1" x="288"/>
        <item m="1" x="266"/>
        <item m="1" x="124"/>
        <item m="1" x="164"/>
        <item m="1" x="280"/>
        <item m="1" x="229"/>
        <item m="1" x="98"/>
        <item m="1" x="87"/>
        <item m="1" x="336"/>
        <item m="1" x="258"/>
        <item m="1" x="126"/>
        <item m="1" x="325"/>
        <item x="5"/>
        <item m="1" x="307"/>
        <item m="1" x="270"/>
        <item m="1" x="262"/>
        <item m="1" x="47"/>
        <item m="1" x="160"/>
        <item m="1" x="52"/>
        <item m="1" x="220"/>
        <item m="1" x="25"/>
        <item m="1" x="145"/>
        <item m="1" x="239"/>
        <item m="1" x="285"/>
        <item m="1" x="303"/>
        <item m="1" x="181"/>
        <item m="1" x="144"/>
        <item m="1" x="151"/>
        <item m="1" x="33"/>
        <item m="1" x="218"/>
        <item m="1" x="319"/>
        <item m="1" x="111"/>
        <item m="1" x="260"/>
        <item m="1" x="259"/>
        <item m="1" x="72"/>
        <item m="1" x="119"/>
        <item m="1" x="63"/>
        <item m="1" x="209"/>
        <item m="1" x="284"/>
        <item m="1" x="138"/>
        <item m="1" x="255"/>
        <item m="1" x="50"/>
        <item m="1" x="31"/>
        <item m="1" x="326"/>
        <item m="1" x="18"/>
        <item m="1" x="92"/>
        <item m="1" x="261"/>
        <item m="1" x="70"/>
        <item m="1" x="201"/>
        <item m="1" x="132"/>
        <item m="1" x="129"/>
        <item m="1" x="312"/>
        <item m="1" x="137"/>
        <item m="1" x="189"/>
        <item m="1" x="167"/>
        <item m="1" x="320"/>
        <item m="1" x="121"/>
        <item m="1" x="248"/>
        <item m="1" x="202"/>
        <item m="1" x="192"/>
        <item m="1" x="177"/>
        <item m="1" x="128"/>
        <item m="1" x="157"/>
        <item m="1" x="141"/>
        <item m="1" x="328"/>
        <item m="1" x="279"/>
        <item m="1" x="203"/>
        <item x="16"/>
        <item m="1" x="308"/>
        <item m="1" x="214"/>
        <item m="1" x="91"/>
        <item m="1" x="58"/>
        <item m="1" x="221"/>
        <item m="1" x="269"/>
        <item m="1" x="309"/>
        <item m="1" x="178"/>
        <item m="1" x="84"/>
        <item m="1" x="272"/>
        <item m="1" x="27"/>
        <item m="1" x="230"/>
        <item m="1" x="131"/>
        <item m="1" x="317"/>
        <item m="1" x="296"/>
        <item m="1" x="184"/>
        <item m="1" x="173"/>
        <item m="1" x="226"/>
        <item x="1"/>
        <item m="1" x="313"/>
        <item m="1" x="35"/>
        <item m="1" x="169"/>
      </items>
    </pivotField>
    <pivotField axis="axisRow" compact="0" outline="0" showAll="0" defaultSubtotal="0">
      <items count="49">
        <item x="11"/>
        <item x="2"/>
        <item m="1" x="36"/>
        <item m="1" x="44"/>
        <item m="1" x="35"/>
        <item m="1" x="21"/>
        <item m="1" x="31"/>
        <item m="1" x="41"/>
        <item m="1" x="24"/>
        <item m="1" x="26"/>
        <item m="1" x="38"/>
        <item m="1" x="34"/>
        <item m="1" x="32"/>
        <item m="1" x="23"/>
        <item m="1" x="47"/>
        <item m="1" x="27"/>
        <item m="1" x="46"/>
        <item m="1" x="45"/>
        <item m="1" x="42"/>
        <item m="1" x="30"/>
        <item m="1" x="20"/>
        <item m="1" x="22"/>
        <item m="1" x="33"/>
        <item m="1" x="25"/>
        <item m="1" x="43"/>
        <item m="1" x="37"/>
        <item m="1" x="39"/>
        <item m="1" x="29"/>
        <item m="1" x="48"/>
        <item m="1" x="40"/>
        <item m="1" x="28"/>
        <item x="3"/>
        <item x="9"/>
        <item x="18"/>
        <item x="1"/>
        <item x="0"/>
        <item x="19"/>
        <item x="5"/>
        <item x="6"/>
        <item x="10"/>
        <item x="4"/>
        <item x="7"/>
        <item x="17"/>
        <item x="12"/>
        <item x="13"/>
        <item x="15"/>
        <item x="16"/>
        <item x="8"/>
        <item x="14"/>
      </items>
    </pivotField>
    <pivotField axis="axisRow" compact="0" outline="0" showAll="0">
      <items count="567">
        <item m="1" x="500"/>
        <item m="1" x="43"/>
        <item m="1" x="408"/>
        <item m="1" x="503"/>
        <item m="1" x="316"/>
        <item m="1" x="353"/>
        <item m="1" x="114"/>
        <item m="1" x="194"/>
        <item m="1" x="541"/>
        <item m="1" x="66"/>
        <item m="1" x="427"/>
        <item m="1" x="377"/>
        <item m="1" x="35"/>
        <item m="1" x="510"/>
        <item m="1" x="280"/>
        <item m="1" x="29"/>
        <item m="1" x="306"/>
        <item m="1" x="561"/>
        <item m="1" x="211"/>
        <item m="1" x="61"/>
        <item m="1" x="558"/>
        <item m="1" x="546"/>
        <item m="1" x="224"/>
        <item m="1" x="187"/>
        <item m="1" x="197"/>
        <item m="1" x="188"/>
        <item m="1" x="67"/>
        <item m="1" x="445"/>
        <item m="1" x="410"/>
        <item m="1" x="241"/>
        <item m="1" x="396"/>
        <item m="1" x="200"/>
        <item m="1" x="261"/>
        <item m="1" x="344"/>
        <item m="1" x="174"/>
        <item m="1" x="333"/>
        <item m="1" x="127"/>
        <item m="1" x="126"/>
        <item m="1" x="255"/>
        <item m="1" x="18"/>
        <item m="1" x="298"/>
        <item m="1" x="511"/>
        <item m="1" x="517"/>
        <item m="1" x="295"/>
        <item m="1" x="449"/>
        <item m="1" x="92"/>
        <item m="1" x="384"/>
        <item m="1" x="520"/>
        <item m="1" x="48"/>
        <item m="1" x="237"/>
        <item m="1" x="416"/>
        <item m="1" x="85"/>
        <item m="1" x="425"/>
        <item m="1" x="337"/>
        <item m="1" x="205"/>
        <item m="1" x="319"/>
        <item m="1" x="361"/>
        <item m="1" x="529"/>
        <item m="1" x="453"/>
        <item m="1" x="283"/>
        <item m="1" x="133"/>
        <item m="1" x="398"/>
        <item m="1" x="288"/>
        <item m="1" x="444"/>
        <item m="1" x="104"/>
        <item m="1" x="75"/>
        <item m="1" x="20"/>
        <item m="1" x="364"/>
        <item m="1" x="439"/>
        <item m="1" x="393"/>
        <item m="1" x="182"/>
        <item m="1" x="488"/>
        <item m="1" x="31"/>
        <item m="1" x="90"/>
        <item m="1" x="154"/>
        <item m="1" x="493"/>
        <item m="1" x="242"/>
        <item m="1" x="56"/>
        <item m="1" x="209"/>
        <item m="1" x="281"/>
        <item m="1" x="440"/>
        <item m="1" x="431"/>
        <item m="1" x="216"/>
        <item m="1" x="508"/>
        <item m="1" x="267"/>
        <item m="1" x="238"/>
        <item m="1" x="275"/>
        <item m="1" x="414"/>
        <item m="1" x="528"/>
        <item m="1" x="41"/>
        <item m="1" x="98"/>
        <item m="1" x="225"/>
        <item m="1" x="250"/>
        <item m="1" x="556"/>
        <item m="1" x="52"/>
        <item m="1" x="419"/>
        <item m="1" x="379"/>
        <item m="1" x="443"/>
        <item m="1" x="47"/>
        <item m="1" x="119"/>
        <item m="1" x="387"/>
        <item m="1" x="143"/>
        <item x="0"/>
        <item m="1" x="191"/>
        <item m="1" x="176"/>
        <item m="1" x="435"/>
        <item m="1" x="334"/>
        <item m="1" x="469"/>
        <item m="1" x="223"/>
        <item m="1" x="475"/>
        <item m="1" x="362"/>
        <item m="1" x="484"/>
        <item m="1" x="86"/>
        <item m="1" x="183"/>
        <item m="1" x="389"/>
        <item m="1" x="437"/>
        <item m="1" x="117"/>
        <item m="1" x="356"/>
        <item m="1" x="428"/>
        <item m="1" x="203"/>
        <item m="1" x="101"/>
        <item m="1" x="274"/>
        <item m="1" x="263"/>
        <item m="1" x="15"/>
        <item m="1" x="138"/>
        <item m="1" x="363"/>
        <item m="1" x="452"/>
        <item m="1" x="249"/>
        <item m="1" x="156"/>
        <item m="1" x="512"/>
        <item m="1" x="151"/>
        <item m="1" x="155"/>
        <item m="1" x="239"/>
        <item m="1" x="240"/>
        <item m="1" x="229"/>
        <item m="1" x="535"/>
        <item m="1" x="332"/>
        <item m="1" x="212"/>
        <item m="1" x="304"/>
        <item m="1" x="171"/>
        <item m="1" x="422"/>
        <item m="1" x="474"/>
        <item m="1" x="80"/>
        <item m="1" x="214"/>
        <item m="1" x="550"/>
        <item m="1" x="552"/>
        <item m="1" x="235"/>
        <item m="1" x="433"/>
        <item m="1" x="413"/>
        <item m="1" x="165"/>
        <item m="1" x="108"/>
        <item m="1" x="331"/>
        <item m="1" x="82"/>
        <item m="1" x="159"/>
        <item m="1" x="455"/>
        <item m="1" x="466"/>
        <item m="1" x="301"/>
        <item m="1" x="26"/>
        <item m="1" x="22"/>
        <item m="1" x="399"/>
        <item m="1" x="302"/>
        <item m="1" x="545"/>
        <item m="1" x="523"/>
        <item m="1" x="262"/>
        <item m="1" x="195"/>
        <item m="1" x="95"/>
        <item m="1" x="544"/>
        <item m="1" x="400"/>
        <item m="1" x="32"/>
        <item m="1" x="565"/>
        <item m="1" x="190"/>
        <item m="1" x="160"/>
        <item m="1" x="110"/>
        <item m="1" x="102"/>
        <item m="1" x="124"/>
        <item m="1" x="336"/>
        <item m="1" x="342"/>
        <item m="1" x="310"/>
        <item m="1" x="486"/>
        <item m="1" x="373"/>
        <item m="1" x="291"/>
        <item m="1" x="107"/>
        <item m="1" x="335"/>
        <item m="1" x="144"/>
        <item m="1" x="530"/>
        <item m="1" x="100"/>
        <item m="1" x="349"/>
        <item m="1" x="161"/>
        <item m="1" x="128"/>
        <item m="1" x="266"/>
        <item m="1" x="348"/>
        <item m="1" x="388"/>
        <item m="1" x="307"/>
        <item m="1" x="522"/>
        <item m="1" x="233"/>
        <item m="1" x="254"/>
        <item m="1" x="491"/>
        <item m="1" x="146"/>
        <item m="1" x="403"/>
        <item m="1" x="135"/>
        <item m="1" x="300"/>
        <item m="1" x="308"/>
        <item m="1" x="115"/>
        <item m="1" x="496"/>
        <item m="1" x="365"/>
        <item m="1" x="543"/>
        <item m="1" x="247"/>
        <item m="1" x="487"/>
        <item m="1" x="563"/>
        <item m="1" x="59"/>
        <item m="1" x="103"/>
        <item m="1" x="386"/>
        <item m="1" x="355"/>
        <item m="1" x="313"/>
        <item m="1" x="534"/>
        <item m="1" x="123"/>
        <item m="1" x="77"/>
        <item m="1" x="533"/>
        <item m="1" x="340"/>
        <item m="1" x="73"/>
        <item m="1" x="532"/>
        <item m="1" x="89"/>
        <item m="1" x="189"/>
        <item m="1" x="99"/>
        <item m="1" x="81"/>
        <item m="1" x="168"/>
        <item m="1" x="434"/>
        <item m="1" x="76"/>
        <item m="1" x="91"/>
        <item m="1" x="272"/>
        <item m="1" x="305"/>
        <item m="1" x="426"/>
        <item m="1" x="215"/>
        <item m="1" x="459"/>
        <item m="1" x="521"/>
        <item m="1" x="359"/>
        <item m="1" x="358"/>
        <item m="1" x="207"/>
        <item m="1" x="357"/>
        <item m="1" x="360"/>
        <item m="1" x="8"/>
        <item m="1" x="391"/>
        <item m="1" x="385"/>
        <item m="1" x="531"/>
        <item m="1" x="181"/>
        <item m="1" x="149"/>
        <item m="1" x="139"/>
        <item m="1" x="502"/>
        <item m="1" x="309"/>
        <item m="1" x="206"/>
        <item m="1" x="343"/>
        <item m="1" x="112"/>
        <item m="1" x="16"/>
        <item m="1" x="7"/>
        <item m="1" x="554"/>
        <item m="1" x="548"/>
        <item m="1" x="13"/>
        <item m="1" x="9"/>
        <item m="1" x="65"/>
        <item m="1" x="106"/>
        <item m="1" x="244"/>
        <item m="1" x="450"/>
        <item m="1" x="122"/>
        <item m="1" x="40"/>
        <item m="1" x="451"/>
        <item m="1" x="371"/>
        <item m="1" x="346"/>
        <item m="1" x="78"/>
        <item m="1" x="259"/>
        <item m="1" x="252"/>
        <item m="1" x="409"/>
        <item m="1" x="253"/>
        <item m="1" x="94"/>
        <item m="1" x="542"/>
        <item m="1" x="270"/>
        <item m="1" x="19"/>
        <item m="1" x="180"/>
        <item m="1" x="562"/>
        <item m="1" x="297"/>
        <item m="1" x="559"/>
        <item m="1" x="34"/>
        <item m="1" x="473"/>
        <item m="1" x="202"/>
        <item m="1" x="467"/>
        <item m="1" x="243"/>
        <item m="1" x="375"/>
        <item m="1" x="198"/>
        <item m="1" x="383"/>
        <item m="1" x="290"/>
        <item m="1" x="116"/>
        <item m="1" x="153"/>
        <item m="1" x="321"/>
        <item m="1" x="381"/>
        <item m="1" x="169"/>
        <item m="1" x="27"/>
        <item m="1" x="113"/>
        <item m="1" x="497"/>
        <item m="1" x="476"/>
        <item m="1" x="162"/>
        <item m="1" x="51"/>
        <item m="1" x="109"/>
        <item m="1" x="448"/>
        <item m="1" x="303"/>
        <item m="1" x="436"/>
        <item m="1" x="492"/>
        <item m="1" x="131"/>
        <item m="1" x="479"/>
        <item m="1" x="58"/>
        <item m="1" x="6"/>
        <item m="1" x="392"/>
        <item m="1" x="380"/>
        <item m="1" x="420"/>
        <item m="1" x="141"/>
        <item m="1" x="430"/>
        <item m="1" x="460"/>
        <item m="1" x="234"/>
        <item m="1" x="560"/>
        <item m="1" x="50"/>
        <item m="1" x="186"/>
        <item m="1" x="196"/>
        <item m="1" x="352"/>
        <item m="1" x="299"/>
        <item m="1" x="418"/>
        <item m="1" x="74"/>
        <item m="1" x="179"/>
        <item m="1" x="208"/>
        <item m="1" x="185"/>
        <item m="1" x="130"/>
        <item m="1" x="320"/>
        <item m="1" x="256"/>
        <item m="1" x="285"/>
        <item m="1" x="505"/>
        <item m="1" x="506"/>
        <item m="1" x="164"/>
        <item m="1" x="236"/>
        <item m="1" x="129"/>
        <item m="1" x="134"/>
        <item m="1" x="367"/>
        <item m="1" x="192"/>
        <item m="1" x="284"/>
        <item m="1" x="458"/>
        <item m="1" x="429"/>
        <item m="1" x="374"/>
        <item m="1" x="417"/>
        <item m="1" x="23"/>
        <item m="1" x="537"/>
        <item m="1" x="12"/>
        <item m="1" x="97"/>
        <item m="1" x="10"/>
        <item m="1" x="330"/>
        <item m="1" x="518"/>
        <item m="1" x="412"/>
        <item m="1" x="137"/>
        <item m="1" x="105"/>
        <item m="1" x="163"/>
        <item m="1" x="142"/>
        <item m="1" x="273"/>
        <item m="1" x="121"/>
        <item m="1" x="148"/>
        <item m="1" x="457"/>
        <item m="1" x="370"/>
        <item m="1" x="329"/>
        <item m="1" x="84"/>
        <item m="1" x="276"/>
        <item m="1" x="83"/>
        <item m="1" x="376"/>
        <item m="1" x="454"/>
        <item m="1" x="498"/>
        <item m="1" x="442"/>
        <item m="1" x="424"/>
        <item m="1" x="481"/>
        <item m="1" x="173"/>
        <item m="1" x="172"/>
        <item m="1" x="72"/>
        <item m="1" x="351"/>
        <item m="1" x="350"/>
        <item m="1" x="462"/>
        <item m="1" x="111"/>
        <item m="1" x="369"/>
        <item m="1" x="79"/>
        <item m="1" x="232"/>
        <item m="1" x="286"/>
        <item m="1" x="478"/>
        <item m="1" x="540"/>
        <item m="1" x="289"/>
        <item m="1" x="157"/>
        <item m="1" x="257"/>
        <item m="1" x="87"/>
        <item m="1" x="28"/>
        <item m="1" x="406"/>
        <item m="1" x="57"/>
        <item m="1" x="432"/>
        <item m="1" x="292"/>
        <item m="1" x="268"/>
        <item m="1" x="158"/>
        <item m="1" x="282"/>
        <item m="1" x="14"/>
        <item m="1" x="230"/>
        <item m="1" x="246"/>
        <item m="1" x="405"/>
        <item m="1" x="328"/>
        <item m="1" x="557"/>
        <item m="1" x="170"/>
        <item m="1" x="314"/>
        <item m="1" x="136"/>
        <item m="1" x="199"/>
        <item m="1" x="347"/>
        <item m="1" x="485"/>
        <item m="1" x="471"/>
        <item m="1" x="42"/>
        <item m="1" x="472"/>
        <item m="1" x="480"/>
        <item m="1" x="490"/>
        <item m="1" x="394"/>
        <item m="1" x="401"/>
        <item m="1" x="402"/>
        <item m="1" x="524"/>
        <item m="1" x="325"/>
        <item m="1" x="184"/>
        <item m="1" x="227"/>
        <item m="1" x="407"/>
        <item m="1" x="45"/>
        <item m="1" x="93"/>
        <item m="1" x="62"/>
        <item m="1" x="231"/>
        <item m="1" x="177"/>
        <item m="1" x="509"/>
        <item m="1" x="293"/>
        <item m="1" x="326"/>
        <item m="1" x="294"/>
        <item m="1" x="55"/>
        <item m="1" x="378"/>
        <item m="1" x="271"/>
        <item m="1" x="555"/>
        <item m="1" x="140"/>
        <item m="1" x="166"/>
        <item m="1" x="25"/>
        <item m="1" x="70"/>
        <item m="1" x="318"/>
        <item m="1" x="217"/>
        <item m="1" x="447"/>
        <item m="1" x="461"/>
        <item m="1" x="53"/>
        <item m="1" x="60"/>
        <item m="1" x="178"/>
        <item m="1" x="152"/>
        <item m="1" x="258"/>
        <item m="1" x="312"/>
        <item m="1" x="315"/>
        <item m="1" x="248"/>
        <item m="1" x="220"/>
        <item m="1" x="382"/>
        <item m="1" x="465"/>
        <item m="1" x="438"/>
        <item m="1" x="483"/>
        <item m="1" x="397"/>
        <item m="1" x="372"/>
        <item m="1" x="553"/>
        <item m="1" x="463"/>
        <item m="1" x="338"/>
        <item m="1" x="468"/>
        <item m="1" x="341"/>
        <item m="1" x="145"/>
        <item m="1" x="456"/>
        <item m="1" x="11"/>
        <item m="1" x="132"/>
        <item m="1" x="395"/>
        <item m="1" x="327"/>
        <item m="1" x="38"/>
        <item m="1" x="260"/>
        <item m="1" x="525"/>
        <item m="1" x="17"/>
        <item m="1" x="228"/>
        <item m="1" x="317"/>
        <item m="1" x="125"/>
        <item m="1" x="515"/>
        <item m="1" x="36"/>
        <item m="1" x="64"/>
        <item m="1" x="446"/>
        <item m="1" x="513"/>
        <item m="1" x="287"/>
        <item m="1" x="226"/>
        <item m="1" x="366"/>
        <item m="1" x="147"/>
        <item m="1" x="323"/>
        <item m="1" x="279"/>
        <item m="1" x="37"/>
        <item m="1" x="527"/>
        <item m="1" x="219"/>
        <item m="1" x="504"/>
        <item m="1" x="222"/>
        <item m="1" x="265"/>
        <item m="1" x="354"/>
        <item m="1" x="21"/>
        <item m="1" x="501"/>
        <item m="1" x="46"/>
        <item m="1" x="39"/>
        <item m="1" x="120"/>
        <item m="1" x="339"/>
        <item m="1" x="368"/>
        <item m="1" x="477"/>
        <item m="1" x="150"/>
        <item m="1" x="464"/>
        <item m="1" x="63"/>
        <item m="1" x="514"/>
        <item m="1" x="210"/>
        <item m="1" x="411"/>
        <item m="1" x="277"/>
        <item m="1" x="33"/>
        <item m="1" x="204"/>
        <item m="1" x="551"/>
        <item m="1" x="311"/>
        <item m="1" x="118"/>
        <item m="1" x="218"/>
        <item m="1" x="516"/>
        <item m="1" x="24"/>
        <item m="1" x="415"/>
        <item m="1" x="564"/>
        <item m="1" x="547"/>
        <item m="1" x="324"/>
        <item m="1" x="68"/>
        <item m="1" x="193"/>
        <item m="1" x="71"/>
        <item m="1" x="88"/>
        <item m="1" x="54"/>
        <item m="1" x="390"/>
        <item m="1" x="421"/>
        <item m="1" x="494"/>
        <item m="1" x="404"/>
        <item m="1" x="30"/>
        <item m="1" x="264"/>
        <item m="1" x="507"/>
        <item m="1" x="322"/>
        <item m="1" x="526"/>
        <item m="1" x="167"/>
        <item m="1" x="489"/>
        <item m="1" x="519"/>
        <item m="1" x="221"/>
        <item m="1" x="538"/>
        <item m="1" x="278"/>
        <item m="1" x="536"/>
        <item m="1" x="495"/>
        <item m="1" x="470"/>
        <item m="1" x="423"/>
        <item m="1" x="441"/>
        <item m="1" x="251"/>
        <item m="1" x="49"/>
        <item m="1" x="69"/>
        <item m="1" x="44"/>
        <item m="1" x="549"/>
        <item m="1" x="539"/>
        <item m="1" x="96"/>
        <item m="1" x="296"/>
        <item m="1" x="245"/>
        <item m="1" x="201"/>
        <item m="1" x="499"/>
        <item m="1" x="175"/>
        <item m="1" x="345"/>
        <item m="1" x="482"/>
        <item x="1"/>
        <item x="5"/>
        <item x="4"/>
        <item x="2"/>
        <item m="1" x="213"/>
        <item x="3"/>
        <item m="1" x="269"/>
        <item t="default"/>
      </items>
    </pivotField>
    <pivotField axis="axisRow" compact="0" outline="0" showAll="0" defaultSubtotal="0">
      <items count="28">
        <item x="8"/>
        <item x="10"/>
        <item x="14"/>
        <item m="1" x="15"/>
        <item x="1"/>
        <item m="1" x="25"/>
        <item x="2"/>
        <item x="3"/>
        <item m="1" x="16"/>
        <item m="1" x="19"/>
        <item m="1" x="24"/>
        <item m="1" x="21"/>
        <item m="1" x="17"/>
        <item x="6"/>
        <item m="1" x="20"/>
        <item m="1" x="27"/>
        <item m="1" x="26"/>
        <item x="12"/>
        <item x="4"/>
        <item x="5"/>
        <item x="7"/>
        <item m="1" x="18"/>
        <item x="13"/>
        <item x="0"/>
        <item m="1" x="23"/>
        <item m="1" x="22"/>
        <item x="11"/>
        <item x="9"/>
      </items>
    </pivotField>
    <pivotField axis="axisRow" compact="0" outline="0" showAll="0" defaultSubtotal="0">
      <items count="12">
        <item x="0"/>
        <item x="6"/>
        <item x="2"/>
        <item x="3"/>
        <item m="1" x="11"/>
        <item m="1" x="10"/>
        <item m="1" x="7"/>
        <item m="1" x="9"/>
        <item m="1" x="8"/>
        <item x="1"/>
        <item x="4"/>
        <item x="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844"/>
      <x/>
      <x/>
      <x v="1"/>
      <x v="2"/>
      <x v="2"/>
      <x v="2"/>
      <x v="102"/>
    </i>
    <i t="grand">
      <x/>
    </i>
  </rowItems>
  <colItems count="1">
    <i/>
  </colItems>
  <pageFields count="2">
    <pageField fld="1" item="1051"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BBD1A-B58B-4EB2-A353-178B9563C47B}">
  <dimension ref="B1:V80"/>
  <sheetViews>
    <sheetView tabSelected="1" topLeftCell="A64" zoomScale="60" zoomScaleNormal="60" workbookViewId="0">
      <selection activeCell="AD7" sqref="AD7"/>
    </sheetView>
  </sheetViews>
  <sheetFormatPr baseColWidth="10" defaultColWidth="11.42578125" defaultRowHeight="15" x14ac:dyDescent="0.25"/>
  <cols>
    <col min="1" max="1" width="0.85546875" customWidth="1"/>
    <col min="2" max="3" width="8.42578125" customWidth="1"/>
    <col min="4" max="4" width="13" customWidth="1"/>
    <col min="5" max="5" width="51.28515625" customWidth="1"/>
    <col min="6" max="6" width="63" customWidth="1"/>
    <col min="7" max="7" width="62.140625" customWidth="1"/>
    <col min="8" max="8" width="16.42578125" customWidth="1"/>
    <col min="9" max="10" width="13.28515625" customWidth="1"/>
    <col min="11" max="11" width="17.5703125" customWidth="1"/>
    <col min="12" max="13" width="2.85546875" hidden="1" customWidth="1"/>
    <col min="14"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26.28515625" hidden="1" customWidth="1"/>
    <col min="22" max="27" width="0" hidden="1" customWidth="1"/>
  </cols>
  <sheetData>
    <row r="1" spans="2:21" ht="37.5" customHeight="1" x14ac:dyDescent="0.25">
      <c r="N1" s="210" t="s">
        <v>0</v>
      </c>
      <c r="O1" t="s">
        <v>1</v>
      </c>
    </row>
    <row r="2" spans="2:21" ht="81" customHeight="1" x14ac:dyDescent="0.25">
      <c r="C2" s="1"/>
      <c r="D2" s="1"/>
      <c r="E2" s="2" t="s">
        <v>2</v>
      </c>
      <c r="F2" s="2"/>
      <c r="G2" s="2"/>
      <c r="H2" s="2"/>
      <c r="I2" s="2"/>
      <c r="J2" s="2"/>
      <c r="L2" s="1"/>
      <c r="N2" s="210" t="s">
        <v>3</v>
      </c>
      <c r="O2" s="3">
        <v>2025</v>
      </c>
    </row>
    <row r="3" spans="2:21" ht="13.5" customHeight="1" x14ac:dyDescent="0.25">
      <c r="B3" s="4"/>
      <c r="C3" s="4"/>
      <c r="D3" s="4"/>
      <c r="E3" s="2"/>
      <c r="F3" s="2"/>
      <c r="G3" s="2"/>
      <c r="H3" s="2"/>
      <c r="I3" s="2"/>
      <c r="J3" s="2"/>
      <c r="K3" s="5"/>
    </row>
    <row r="4" spans="2:21" ht="13.5" customHeight="1" x14ac:dyDescent="0.25">
      <c r="B4" s="4"/>
      <c r="C4" s="4"/>
      <c r="D4" s="4"/>
      <c r="E4" s="2"/>
      <c r="F4" s="2"/>
      <c r="G4" s="2"/>
      <c r="H4" s="2"/>
      <c r="I4" s="2"/>
      <c r="J4" s="2"/>
      <c r="K4" s="6"/>
      <c r="N4" s="210" t="s">
        <v>4</v>
      </c>
      <c r="O4" s="210" t="s">
        <v>5</v>
      </c>
      <c r="P4" s="210" t="s">
        <v>6</v>
      </c>
      <c r="Q4" s="210" t="s">
        <v>7</v>
      </c>
      <c r="R4" s="210" t="s">
        <v>8</v>
      </c>
      <c r="S4" s="210" t="s">
        <v>9</v>
      </c>
      <c r="T4" s="210" t="s">
        <v>10</v>
      </c>
      <c r="U4" s="210" t="s">
        <v>11</v>
      </c>
    </row>
    <row r="5" spans="2:21" ht="13.5" customHeight="1" x14ac:dyDescent="0.25">
      <c r="B5" s="4"/>
      <c r="C5" s="4"/>
      <c r="D5" s="4"/>
      <c r="E5" s="2"/>
      <c r="F5" s="2"/>
      <c r="G5" s="2"/>
      <c r="H5" s="2"/>
      <c r="I5" s="2"/>
      <c r="J5" s="2"/>
      <c r="K5" s="6"/>
      <c r="N5" t="s">
        <v>12</v>
      </c>
      <c r="O5">
        <v>1</v>
      </c>
      <c r="P5">
        <v>1</v>
      </c>
      <c r="Q5" t="s">
        <v>13</v>
      </c>
      <c r="R5" t="s">
        <v>13</v>
      </c>
      <c r="S5" t="s">
        <v>14</v>
      </c>
      <c r="T5" t="s">
        <v>15</v>
      </c>
      <c r="U5" t="s">
        <v>13</v>
      </c>
    </row>
    <row r="6" spans="2:21" ht="35.25" customHeight="1" x14ac:dyDescent="0.25">
      <c r="C6" s="7"/>
      <c r="D6" s="8" t="str">
        <f>"N° "&amp;O1&amp;"/2025"</f>
        <v>N° CM-7/2025</v>
      </c>
      <c r="E6" s="9"/>
      <c r="F6" s="9"/>
      <c r="N6" t="s">
        <v>16</v>
      </c>
    </row>
    <row r="7" spans="2:21" ht="64.5" customHeight="1" x14ac:dyDescent="0.25">
      <c r="B7" s="10" t="str">
        <f>N5</f>
        <v>CLQ-25-CM-7/2025 CONSULTORIA POR PRODUCTO PARA ADMINISTRACIÓN DE SEGUROS GESTIÓN 2025 Y ASESORAMIENTO EN CONTRATACIÓN DE SEGUROS GESTIÓN 2026</v>
      </c>
      <c r="C7" s="10"/>
      <c r="D7" s="10"/>
      <c r="E7" s="10"/>
      <c r="F7" s="10"/>
      <c r="G7" s="10"/>
      <c r="H7" s="10"/>
      <c r="I7" s="10"/>
      <c r="J7" s="10"/>
      <c r="K7" s="10"/>
      <c r="L7" s="11"/>
    </row>
    <row r="8" spans="2:21" ht="5.25" customHeight="1" x14ac:dyDescent="0.35">
      <c r="B8" s="12"/>
      <c r="C8" s="12"/>
      <c r="D8" s="12"/>
      <c r="E8" s="12"/>
      <c r="F8" s="12"/>
      <c r="G8" s="12"/>
      <c r="H8" s="12"/>
      <c r="I8" s="12"/>
      <c r="J8" s="12"/>
      <c r="K8" s="13"/>
      <c r="L8" s="13"/>
    </row>
    <row r="9" spans="2:21" s="7" customFormat="1" ht="28.5" customHeight="1" x14ac:dyDescent="0.25">
      <c r="B9" s="14"/>
      <c r="C9" s="15" t="s">
        <v>17</v>
      </c>
      <c r="D9" s="16"/>
      <c r="E9" s="17"/>
      <c r="F9" s="18" t="s">
        <v>77</v>
      </c>
      <c r="G9" s="19"/>
      <c r="H9" s="20"/>
      <c r="I9" s="20"/>
      <c r="J9" s="21"/>
      <c r="K9" s="22"/>
      <c r="L9" s="22"/>
      <c r="N9"/>
      <c r="O9"/>
      <c r="P9"/>
      <c r="Q9"/>
      <c r="R9"/>
      <c r="S9"/>
      <c r="T9"/>
      <c r="U9"/>
    </row>
    <row r="10" spans="2:21" s="7" customFormat="1" ht="6.75" customHeight="1" x14ac:dyDescent="0.25">
      <c r="B10" s="14"/>
      <c r="C10" s="21"/>
      <c r="D10" s="23"/>
      <c r="E10" s="23"/>
      <c r="F10" s="24"/>
      <c r="G10" s="20"/>
      <c r="H10" s="20"/>
      <c r="I10" s="20"/>
      <c r="J10" s="21"/>
      <c r="K10" s="25"/>
      <c r="L10" s="25"/>
      <c r="N10"/>
      <c r="O10"/>
      <c r="P10"/>
      <c r="Q10"/>
      <c r="R10"/>
      <c r="S10"/>
      <c r="T10"/>
      <c r="U10"/>
    </row>
    <row r="11" spans="2:21" s="7" customFormat="1" ht="31.5" customHeight="1" x14ac:dyDescent="0.25">
      <c r="B11" s="14"/>
      <c r="C11" s="15" t="s">
        <v>18</v>
      </c>
      <c r="D11" s="16"/>
      <c r="E11" s="17"/>
      <c r="F11" s="26" t="s">
        <v>19</v>
      </c>
      <c r="G11" s="27"/>
      <c r="H11" s="28" t="s">
        <v>20</v>
      </c>
      <c r="I11" s="29" t="s">
        <v>21</v>
      </c>
      <c r="J11" s="30"/>
      <c r="K11" s="31"/>
      <c r="L11" s="32"/>
      <c r="N11"/>
      <c r="O11"/>
      <c r="P11"/>
      <c r="Q11"/>
      <c r="R11"/>
      <c r="S11"/>
      <c r="T11"/>
      <c r="U11"/>
    </row>
    <row r="12" spans="2:21" ht="7.5" customHeight="1" x14ac:dyDescent="0.3">
      <c r="B12" s="33"/>
      <c r="C12" s="34"/>
      <c r="D12" s="34"/>
      <c r="E12" s="34"/>
      <c r="F12" s="34"/>
      <c r="G12" s="35"/>
      <c r="H12" s="35"/>
      <c r="I12" s="35"/>
      <c r="J12" s="34"/>
      <c r="K12" s="36"/>
      <c r="L12" s="36"/>
    </row>
    <row r="13" spans="2:21" ht="21.75" customHeight="1" x14ac:dyDescent="0.25">
      <c r="B13" s="37" t="s">
        <v>22</v>
      </c>
      <c r="C13" s="37"/>
      <c r="D13" s="37"/>
      <c r="E13" s="37"/>
      <c r="F13" s="37"/>
      <c r="G13" s="37"/>
      <c r="H13" s="37"/>
      <c r="I13" s="37"/>
      <c r="J13" s="37"/>
      <c r="K13" s="37"/>
      <c r="L13" s="38"/>
    </row>
    <row r="14" spans="2:21" ht="8.25" customHeight="1" x14ac:dyDescent="0.25">
      <c r="B14" s="20"/>
      <c r="C14" s="20"/>
      <c r="D14" s="20"/>
      <c r="E14" s="20"/>
      <c r="F14" s="20"/>
      <c r="G14" s="20"/>
      <c r="H14" s="20"/>
      <c r="I14" s="20"/>
      <c r="J14" s="20"/>
      <c r="K14" s="20"/>
      <c r="L14" s="20"/>
    </row>
    <row r="15" spans="2:21" ht="16.5" customHeight="1" x14ac:dyDescent="0.35">
      <c r="B15" s="39"/>
      <c r="C15" s="40" t="s">
        <v>23</v>
      </c>
      <c r="D15" s="41"/>
      <c r="E15" s="41"/>
      <c r="F15" s="41"/>
      <c r="G15" s="42"/>
      <c r="H15" s="42"/>
      <c r="I15" s="42"/>
      <c r="J15" s="42"/>
      <c r="K15" s="42"/>
    </row>
    <row r="16" spans="2:21" ht="9.75" customHeight="1" thickBot="1" x14ac:dyDescent="0.3">
      <c r="B16" s="39"/>
      <c r="C16" s="43"/>
      <c r="D16" s="44"/>
      <c r="E16" s="44"/>
      <c r="F16" s="44"/>
      <c r="G16" s="45"/>
      <c r="H16" s="45"/>
      <c r="I16" s="45"/>
      <c r="J16" s="45"/>
      <c r="K16" s="45"/>
    </row>
    <row r="17" spans="2:22" ht="35.25" customHeight="1" thickBot="1" x14ac:dyDescent="0.3">
      <c r="B17" s="39"/>
      <c r="C17" s="46" t="s">
        <v>24</v>
      </c>
      <c r="D17" s="47"/>
      <c r="E17" s="47"/>
      <c r="F17" s="48"/>
      <c r="G17" s="49"/>
      <c r="H17" s="49"/>
      <c r="I17" s="49"/>
      <c r="J17" s="49"/>
      <c r="K17" s="50"/>
    </row>
    <row r="18" spans="2:22" ht="6" customHeight="1" thickBot="1" x14ac:dyDescent="0.45">
      <c r="C18" s="51"/>
      <c r="D18" s="52"/>
      <c r="E18" s="53"/>
      <c r="F18" s="53"/>
      <c r="G18" s="53"/>
      <c r="H18" s="52"/>
      <c r="I18" s="52"/>
      <c r="J18" s="52"/>
      <c r="K18" s="54"/>
      <c r="L18" s="45"/>
    </row>
    <row r="19" spans="2:22" s="63" customFormat="1" ht="27" customHeight="1" thickBot="1" x14ac:dyDescent="0.5">
      <c r="B19" s="55"/>
      <c r="C19" s="56"/>
      <c r="D19" s="57" t="s">
        <v>25</v>
      </c>
      <c r="E19" s="58"/>
      <c r="F19" s="59"/>
      <c r="G19" s="60"/>
      <c r="H19" s="61"/>
      <c r="I19" s="61"/>
      <c r="J19" s="61"/>
      <c r="K19" s="62"/>
      <c r="N19"/>
      <c r="O19"/>
      <c r="P19"/>
      <c r="Q19"/>
      <c r="R19"/>
      <c r="S19"/>
      <c r="T19"/>
      <c r="U19"/>
    </row>
    <row r="20" spans="2:22" ht="6" customHeight="1" thickBot="1" x14ac:dyDescent="0.35">
      <c r="B20" s="43"/>
      <c r="C20" s="64"/>
      <c r="D20" s="44"/>
      <c r="E20" s="44"/>
      <c r="F20" s="44"/>
      <c r="G20" s="65"/>
      <c r="K20" s="66"/>
    </row>
    <row r="21" spans="2:22" s="63" customFormat="1" ht="27" customHeight="1" thickBot="1" x14ac:dyDescent="0.5">
      <c r="B21" s="55"/>
      <c r="C21" s="56"/>
      <c r="D21" s="57" t="s">
        <v>26</v>
      </c>
      <c r="E21" s="58"/>
      <c r="F21" s="59"/>
      <c r="G21" s="60"/>
      <c r="H21" s="61"/>
      <c r="I21" s="61"/>
      <c r="J21" s="61"/>
      <c r="K21" s="62"/>
      <c r="N21"/>
      <c r="O21"/>
      <c r="P21"/>
      <c r="Q21"/>
      <c r="R21"/>
      <c r="S21"/>
      <c r="T21"/>
      <c r="U21"/>
    </row>
    <row r="22" spans="2:22" ht="6" customHeight="1" thickBot="1" x14ac:dyDescent="0.35">
      <c r="B22" s="43"/>
      <c r="C22" s="64"/>
      <c r="D22" s="44"/>
      <c r="E22" s="44"/>
      <c r="F22" s="44"/>
      <c r="G22" s="65"/>
      <c r="K22" s="66"/>
    </row>
    <row r="23" spans="2:22" s="63" customFormat="1" ht="27" customHeight="1" thickBot="1" x14ac:dyDescent="0.5">
      <c r="B23" s="55"/>
      <c r="C23" s="56"/>
      <c r="D23" s="57" t="s">
        <v>27</v>
      </c>
      <c r="E23" s="58"/>
      <c r="F23" s="59"/>
      <c r="G23" s="60"/>
      <c r="H23" s="67"/>
      <c r="I23" s="67"/>
      <c r="J23" s="67"/>
      <c r="K23" s="68"/>
      <c r="N23"/>
      <c r="O23"/>
      <c r="P23"/>
      <c r="Q23"/>
      <c r="R23"/>
      <c r="S23"/>
      <c r="T23"/>
      <c r="U23"/>
    </row>
    <row r="24" spans="2:22" ht="6" customHeight="1" thickBot="1" x14ac:dyDescent="0.35">
      <c r="B24" s="43"/>
      <c r="C24" s="64"/>
      <c r="D24" s="44"/>
      <c r="E24" s="44"/>
      <c r="F24" s="44"/>
      <c r="G24" s="65"/>
      <c r="K24" s="66"/>
    </row>
    <row r="25" spans="2:22" s="63" customFormat="1" ht="27" customHeight="1" thickBot="1" x14ac:dyDescent="0.5">
      <c r="B25" s="69"/>
      <c r="C25" s="56"/>
      <c r="D25" s="70" t="s">
        <v>28</v>
      </c>
      <c r="E25" s="70"/>
      <c r="F25" s="71"/>
      <c r="G25" s="60"/>
      <c r="H25" s="61"/>
      <c r="I25" s="61"/>
      <c r="J25" s="61"/>
      <c r="K25" s="62"/>
      <c r="N25"/>
      <c r="O25"/>
      <c r="P25"/>
      <c r="Q25"/>
      <c r="R25"/>
      <c r="S25"/>
      <c r="T25"/>
      <c r="U25"/>
    </row>
    <row r="26" spans="2:22" ht="6" customHeight="1" thickBot="1" x14ac:dyDescent="0.35">
      <c r="B26" s="43"/>
      <c r="C26" s="64"/>
      <c r="D26" s="43"/>
      <c r="E26" s="43"/>
      <c r="F26" s="43"/>
      <c r="G26" s="65"/>
      <c r="K26" s="66"/>
    </row>
    <row r="27" spans="2:22" s="63" customFormat="1" ht="27" customHeight="1" thickBot="1" x14ac:dyDescent="0.5">
      <c r="B27" s="55"/>
      <c r="C27" s="56"/>
      <c r="D27" s="57" t="s">
        <v>29</v>
      </c>
      <c r="E27" s="58"/>
      <c r="F27" s="59"/>
      <c r="G27" s="60"/>
      <c r="H27" s="67"/>
      <c r="I27" s="67"/>
      <c r="J27" s="67"/>
      <c r="K27" s="68"/>
      <c r="N27"/>
      <c r="O27"/>
      <c r="P27"/>
      <c r="Q27"/>
      <c r="R27"/>
      <c r="S27"/>
      <c r="T27"/>
      <c r="U27"/>
    </row>
    <row r="28" spans="2:22" ht="6" customHeight="1" thickBot="1" x14ac:dyDescent="0.35">
      <c r="B28" s="43"/>
      <c r="C28" s="72"/>
      <c r="D28" s="73"/>
      <c r="E28" s="73"/>
      <c r="F28" s="43"/>
      <c r="G28" s="65"/>
      <c r="K28" s="66"/>
    </row>
    <row r="29" spans="2:22" s="63" customFormat="1" ht="27" customHeight="1" thickBot="1" x14ac:dyDescent="0.5">
      <c r="B29" s="55"/>
      <c r="C29" s="56"/>
      <c r="D29" s="57" t="s">
        <v>30</v>
      </c>
      <c r="E29" s="58"/>
      <c r="F29" s="59"/>
      <c r="G29" s="60"/>
      <c r="H29" s="67"/>
      <c r="I29" s="67"/>
      <c r="J29" s="67"/>
      <c r="K29" s="68"/>
      <c r="N29"/>
      <c r="O29"/>
      <c r="P29"/>
      <c r="Q29"/>
      <c r="R29"/>
      <c r="S29"/>
      <c r="T29"/>
      <c r="U29"/>
    </row>
    <row r="30" spans="2:22" ht="6" customHeight="1" thickBot="1" x14ac:dyDescent="0.35">
      <c r="B30" s="43"/>
      <c r="C30" s="74"/>
      <c r="D30" s="75"/>
      <c r="E30" s="76"/>
      <c r="F30" s="77"/>
      <c r="G30" s="77"/>
      <c r="H30" s="65"/>
      <c r="K30" s="66"/>
    </row>
    <row r="31" spans="2:22" s="63" customFormat="1" ht="27" customHeight="1" thickBot="1" x14ac:dyDescent="0.5">
      <c r="B31" s="55"/>
      <c r="C31" s="56"/>
      <c r="D31" s="57" t="s">
        <v>31</v>
      </c>
      <c r="E31" s="58"/>
      <c r="F31" s="59"/>
      <c r="G31" s="78"/>
      <c r="H31" s="79"/>
      <c r="I31" s="79"/>
      <c r="J31" s="79"/>
      <c r="K31" s="80"/>
      <c r="L31" s="81"/>
      <c r="O31"/>
      <c r="P31"/>
      <c r="Q31"/>
      <c r="R31"/>
      <c r="S31"/>
      <c r="T31"/>
      <c r="U31"/>
      <c r="V31"/>
    </row>
    <row r="32" spans="2:22" ht="6" customHeight="1" thickBot="1" x14ac:dyDescent="0.35">
      <c r="B32" s="43"/>
      <c r="C32" s="74"/>
      <c r="D32" s="75"/>
      <c r="E32" s="76"/>
      <c r="F32" s="77"/>
      <c r="G32" s="65"/>
      <c r="K32" s="66"/>
    </row>
    <row r="33" spans="2:21" s="63" customFormat="1" ht="27" customHeight="1" thickBot="1" x14ac:dyDescent="0.5">
      <c r="B33" s="55"/>
      <c r="C33" s="56"/>
      <c r="D33" s="57" t="s">
        <v>32</v>
      </c>
      <c r="E33" s="58"/>
      <c r="F33" s="55"/>
      <c r="G33" s="60"/>
      <c r="H33" s="67"/>
      <c r="I33" s="67"/>
      <c r="J33" s="67"/>
      <c r="K33" s="68"/>
      <c r="N33"/>
      <c r="O33"/>
      <c r="P33"/>
      <c r="Q33"/>
      <c r="R33"/>
      <c r="S33"/>
      <c r="T33"/>
      <c r="U33"/>
    </row>
    <row r="34" spans="2:21" ht="6" customHeight="1" thickBot="1" x14ac:dyDescent="0.35">
      <c r="B34" s="43"/>
      <c r="C34" s="82"/>
      <c r="D34" s="83"/>
      <c r="E34" s="83"/>
      <c r="F34" s="84"/>
      <c r="G34" s="65"/>
      <c r="K34" s="66"/>
    </row>
    <row r="35" spans="2:21" s="63" customFormat="1" ht="27" customHeight="1" thickBot="1" x14ac:dyDescent="0.5">
      <c r="B35" s="55"/>
      <c r="C35" s="56"/>
      <c r="D35" s="70" t="s">
        <v>33</v>
      </c>
      <c r="E35" s="70"/>
      <c r="F35" s="85"/>
      <c r="G35" s="60"/>
      <c r="H35" s="67"/>
      <c r="I35" s="67"/>
      <c r="J35" s="67"/>
      <c r="K35" s="68"/>
      <c r="N35"/>
      <c r="O35"/>
      <c r="P35"/>
      <c r="Q35"/>
      <c r="R35"/>
      <c r="S35"/>
      <c r="T35"/>
      <c r="U35"/>
    </row>
    <row r="36" spans="2:21" ht="6" customHeight="1" x14ac:dyDescent="0.25">
      <c r="B36" s="43"/>
      <c r="C36" s="86"/>
      <c r="D36" s="87"/>
      <c r="E36" s="87"/>
      <c r="F36" s="88"/>
      <c r="G36" s="89"/>
      <c r="K36" s="66"/>
    </row>
    <row r="37" spans="2:21" ht="40.5" customHeight="1" x14ac:dyDescent="0.25">
      <c r="B37" s="43"/>
      <c r="C37" s="90" t="s">
        <v>34</v>
      </c>
      <c r="D37" s="91"/>
      <c r="E37" s="91"/>
      <c r="F37" s="91"/>
      <c r="G37" s="91"/>
      <c r="H37" s="91"/>
      <c r="I37" s="91"/>
      <c r="J37" s="91"/>
      <c r="K37" s="92"/>
    </row>
    <row r="38" spans="2:21" ht="21" customHeight="1" x14ac:dyDescent="0.25">
      <c r="B38" s="43"/>
      <c r="C38" s="93" t="s">
        <v>35</v>
      </c>
      <c r="D38" s="94"/>
      <c r="E38" s="94"/>
      <c r="F38" s="94"/>
      <c r="G38" s="94"/>
      <c r="H38" s="94"/>
      <c r="I38" s="94"/>
      <c r="J38" s="94"/>
      <c r="K38" s="95"/>
    </row>
    <row r="39" spans="2:21" ht="10.5" customHeight="1" x14ac:dyDescent="0.25">
      <c r="B39" s="43"/>
      <c r="C39" s="96"/>
      <c r="D39" s="97"/>
      <c r="E39" s="97"/>
      <c r="F39" s="97"/>
      <c r="G39" s="97"/>
      <c r="H39" s="97"/>
      <c r="I39" s="97"/>
      <c r="J39" s="97"/>
      <c r="K39" s="98"/>
    </row>
    <row r="40" spans="2:21" ht="27" customHeight="1" x14ac:dyDescent="0.35">
      <c r="B40" s="43"/>
      <c r="C40" s="99" t="s">
        <v>36</v>
      </c>
      <c r="D40" s="100"/>
      <c r="E40" s="100"/>
      <c r="F40" s="100"/>
      <c r="G40" s="101"/>
      <c r="H40" s="102"/>
      <c r="I40" s="102"/>
      <c r="J40" s="102"/>
      <c r="K40" s="103"/>
    </row>
    <row r="41" spans="2:21" ht="25.5" customHeight="1" x14ac:dyDescent="0.25">
      <c r="B41" s="43"/>
      <c r="C41" s="104" t="s">
        <v>37</v>
      </c>
      <c r="D41" s="76"/>
      <c r="E41" s="76"/>
      <c r="F41" s="76"/>
      <c r="G41" s="105"/>
      <c r="H41" s="88"/>
      <c r="I41" s="88"/>
      <c r="J41" s="88"/>
      <c r="K41" s="106"/>
    </row>
    <row r="42" spans="2:21" ht="25.5" customHeight="1" x14ac:dyDescent="0.25">
      <c r="B42" s="43"/>
      <c r="C42" s="107" t="s">
        <v>38</v>
      </c>
      <c r="D42" s="108"/>
      <c r="E42" s="108"/>
      <c r="F42" s="108"/>
      <c r="G42" s="108"/>
      <c r="H42" s="108"/>
      <c r="I42" s="108"/>
      <c r="J42" s="108"/>
      <c r="K42" s="109"/>
    </row>
    <row r="43" spans="2:21" ht="25.5" customHeight="1" x14ac:dyDescent="0.25">
      <c r="B43" s="43"/>
      <c r="C43" s="107" t="s">
        <v>39</v>
      </c>
      <c r="D43" s="108"/>
      <c r="E43" s="108"/>
      <c r="F43" s="108"/>
      <c r="G43" s="108"/>
      <c r="H43" s="108"/>
      <c r="I43" s="108"/>
      <c r="J43" s="108"/>
      <c r="K43" s="109"/>
    </row>
    <row r="44" spans="2:21" ht="25.5" customHeight="1" x14ac:dyDescent="0.25">
      <c r="B44" s="43"/>
      <c r="C44" s="107" t="s">
        <v>40</v>
      </c>
      <c r="D44" s="108"/>
      <c r="E44" s="108"/>
      <c r="F44" s="108"/>
      <c r="G44" s="108"/>
      <c r="H44" s="108"/>
      <c r="I44" s="108"/>
      <c r="J44" s="108"/>
      <c r="K44" s="109"/>
    </row>
    <row r="45" spans="2:21" ht="25.5" customHeight="1" x14ac:dyDescent="0.25">
      <c r="B45" s="43"/>
      <c r="C45" s="107" t="s">
        <v>41</v>
      </c>
      <c r="D45" s="108"/>
      <c r="E45" s="108"/>
      <c r="F45" s="108"/>
      <c r="G45" s="108"/>
      <c r="H45" s="108"/>
      <c r="I45" s="108"/>
      <c r="J45" s="108"/>
      <c r="K45" s="109"/>
    </row>
    <row r="46" spans="2:21" ht="25.5" customHeight="1" x14ac:dyDescent="0.25">
      <c r="B46" s="43"/>
      <c r="C46" s="107" t="s">
        <v>42</v>
      </c>
      <c r="D46" s="108"/>
      <c r="E46" s="108"/>
      <c r="F46" s="108"/>
      <c r="G46" s="108"/>
      <c r="H46" s="108"/>
      <c r="I46" s="108"/>
      <c r="J46" s="108"/>
      <c r="K46" s="109"/>
    </row>
    <row r="47" spans="2:21" ht="25.5" customHeight="1" x14ac:dyDescent="0.25">
      <c r="B47" s="43"/>
      <c r="C47" s="107" t="s">
        <v>43</v>
      </c>
      <c r="D47" s="108"/>
      <c r="E47" s="108"/>
      <c r="F47" s="108"/>
      <c r="G47" s="108"/>
      <c r="H47" s="108"/>
      <c r="I47" s="108"/>
      <c r="J47" s="108"/>
      <c r="K47" s="109"/>
    </row>
    <row r="48" spans="2:21" ht="25.5" customHeight="1" x14ac:dyDescent="0.25">
      <c r="B48" s="43"/>
      <c r="C48" s="107" t="s">
        <v>44</v>
      </c>
      <c r="D48" s="108"/>
      <c r="E48" s="108"/>
      <c r="F48" s="108"/>
      <c r="G48" s="108"/>
      <c r="H48" s="108"/>
      <c r="I48" s="108"/>
      <c r="J48" s="108"/>
      <c r="K48" s="109"/>
    </row>
    <row r="49" spans="2:21" ht="25.5" customHeight="1" x14ac:dyDescent="0.25">
      <c r="B49" s="43"/>
      <c r="C49" s="107" t="s">
        <v>45</v>
      </c>
      <c r="D49" s="108"/>
      <c r="E49" s="108"/>
      <c r="F49" s="108"/>
      <c r="G49" s="108"/>
      <c r="H49" s="108"/>
      <c r="I49" s="108"/>
      <c r="J49" s="108"/>
      <c r="K49" s="109"/>
    </row>
    <row r="50" spans="2:21" ht="25.5" customHeight="1" thickBot="1" x14ac:dyDescent="0.3">
      <c r="C50" s="110" t="s">
        <v>46</v>
      </c>
      <c r="D50" s="111"/>
      <c r="E50" s="111"/>
      <c r="F50" s="111"/>
      <c r="G50" s="111"/>
      <c r="H50" s="111"/>
      <c r="I50" s="111"/>
      <c r="J50" s="111"/>
      <c r="K50" s="112"/>
    </row>
    <row r="51" spans="2:21" ht="86.25" customHeight="1" x14ac:dyDescent="0.25"/>
    <row r="52" spans="2:21" ht="39" customHeight="1" x14ac:dyDescent="0.3">
      <c r="B52" s="113" t="s">
        <v>47</v>
      </c>
      <c r="C52" s="113"/>
      <c r="D52" s="113"/>
      <c r="E52" s="113"/>
      <c r="F52" s="113"/>
      <c r="G52" s="113"/>
      <c r="H52" s="113"/>
      <c r="I52" s="113"/>
      <c r="J52" s="113"/>
      <c r="K52" s="113"/>
      <c r="L52" s="114"/>
    </row>
    <row r="53" spans="2:21" ht="1.5" customHeight="1" x14ac:dyDescent="0.25"/>
    <row r="54" spans="2:21" ht="23.25" x14ac:dyDescent="0.35">
      <c r="B54" s="115" t="s">
        <v>48</v>
      </c>
      <c r="C54" s="116"/>
      <c r="D54" s="116"/>
      <c r="E54" s="116"/>
      <c r="F54" s="116"/>
      <c r="G54" s="116"/>
      <c r="H54" s="116"/>
      <c r="I54" s="116"/>
      <c r="J54" s="116"/>
      <c r="K54" s="116"/>
    </row>
    <row r="55" spans="2:21" ht="23.25" x14ac:dyDescent="0.35">
      <c r="B55" s="117" t="s">
        <v>9</v>
      </c>
      <c r="C55" s="118"/>
      <c r="D55" s="118"/>
      <c r="E55" s="119"/>
      <c r="F55" s="120" t="str">
        <f>S5</f>
        <v>Precio Evaluado mas bajo</v>
      </c>
      <c r="G55" s="121"/>
      <c r="H55" s="122"/>
      <c r="I55" s="122"/>
      <c r="J55" s="122"/>
      <c r="K55" s="122"/>
    </row>
    <row r="56" spans="2:21" ht="23.25" x14ac:dyDescent="0.35">
      <c r="B56" s="117" t="s">
        <v>10</v>
      </c>
      <c r="C56" s="118"/>
      <c r="D56" s="118"/>
      <c r="E56" s="119"/>
      <c r="F56" s="120" t="str">
        <f>+T5</f>
        <v>POR EL TOTAL</v>
      </c>
      <c r="G56" s="121"/>
      <c r="H56" s="122"/>
      <c r="I56" s="122"/>
      <c r="J56" s="122"/>
      <c r="K56" s="122"/>
    </row>
    <row r="57" spans="2:21" ht="16.5" customHeight="1" thickBot="1" x14ac:dyDescent="0.4">
      <c r="B57" s="123"/>
      <c r="C57" s="122"/>
      <c r="D57" s="122"/>
      <c r="E57" s="122"/>
      <c r="F57" s="122"/>
      <c r="G57" s="122"/>
      <c r="H57" s="122"/>
      <c r="I57" s="122"/>
      <c r="J57" s="122"/>
      <c r="K57" s="122"/>
    </row>
    <row r="58" spans="2:21" ht="39.75" customHeight="1" x14ac:dyDescent="0.25">
      <c r="B58" s="124" t="s">
        <v>49</v>
      </c>
      <c r="C58" s="125"/>
      <c r="D58" s="125"/>
      <c r="E58" s="125"/>
      <c r="F58" s="126"/>
      <c r="G58" s="127" t="s">
        <v>50</v>
      </c>
      <c r="H58" s="128"/>
      <c r="I58" s="128"/>
      <c r="J58" s="128"/>
      <c r="K58" s="129"/>
      <c r="L58" s="130"/>
    </row>
    <row r="59" spans="2:21" s="34" customFormat="1" ht="32.25" customHeight="1" x14ac:dyDescent="0.25">
      <c r="B59" s="131" t="s">
        <v>51</v>
      </c>
      <c r="C59" s="132" t="s">
        <v>52</v>
      </c>
      <c r="D59" s="133" t="s">
        <v>53</v>
      </c>
      <c r="E59" s="133" t="s">
        <v>54</v>
      </c>
      <c r="F59" s="133" t="s">
        <v>55</v>
      </c>
      <c r="G59" s="133" t="s">
        <v>56</v>
      </c>
      <c r="H59" s="133" t="s">
        <v>57</v>
      </c>
      <c r="I59" s="133" t="s">
        <v>58</v>
      </c>
      <c r="J59" s="133" t="s">
        <v>59</v>
      </c>
      <c r="K59" s="134" t="s">
        <v>60</v>
      </c>
      <c r="L59" s="135"/>
      <c r="N59"/>
      <c r="O59"/>
      <c r="P59"/>
      <c r="Q59"/>
      <c r="R59"/>
      <c r="S59"/>
      <c r="T59"/>
      <c r="U59"/>
    </row>
    <row r="60" spans="2:21" ht="210" customHeight="1" x14ac:dyDescent="0.25">
      <c r="B60" s="136">
        <v>1</v>
      </c>
      <c r="C60" s="212">
        <v>1</v>
      </c>
      <c r="D60" s="137" t="s">
        <v>78</v>
      </c>
      <c r="E60" s="143" t="s">
        <v>79</v>
      </c>
      <c r="F60" s="211" t="s">
        <v>80</v>
      </c>
      <c r="G60" s="138"/>
      <c r="H60" s="139"/>
      <c r="I60" s="139"/>
      <c r="J60" s="140">
        <v>0</v>
      </c>
      <c r="K60" s="141">
        <f>+C60*J60</f>
        <v>0</v>
      </c>
      <c r="L60" s="142"/>
    </row>
    <row r="61" spans="2:21" ht="39" customHeight="1" x14ac:dyDescent="0.25">
      <c r="B61" s="144" t="s">
        <v>61</v>
      </c>
      <c r="C61" s="145"/>
      <c r="D61" s="145"/>
      <c r="E61" s="145"/>
      <c r="F61" s="145"/>
      <c r="G61" s="145"/>
      <c r="H61" s="145"/>
      <c r="I61" s="145"/>
      <c r="J61" s="146"/>
      <c r="K61" s="147">
        <f>SUM(K60:K60)</f>
        <v>0</v>
      </c>
      <c r="L61" s="148"/>
    </row>
    <row r="62" spans="2:21" ht="15.75" customHeight="1" thickBot="1" x14ac:dyDescent="0.3">
      <c r="B62" s="149" t="s">
        <v>62</v>
      </c>
      <c r="C62" s="150"/>
      <c r="D62" s="150"/>
      <c r="E62" s="150"/>
      <c r="F62" s="150"/>
      <c r="G62" s="150"/>
      <c r="H62" s="150"/>
      <c r="I62" s="150"/>
      <c r="J62" s="150"/>
      <c r="K62" s="151"/>
      <c r="L62" s="152"/>
    </row>
    <row r="63" spans="2:21" ht="18.75" x14ac:dyDescent="0.3">
      <c r="B63" s="108" t="s">
        <v>63</v>
      </c>
      <c r="C63" s="153"/>
      <c r="D63" s="153"/>
      <c r="E63" s="153"/>
      <c r="F63" s="153"/>
      <c r="G63" s="153"/>
      <c r="H63" s="153"/>
      <c r="I63" s="153"/>
      <c r="J63" s="153"/>
      <c r="K63" s="153"/>
    </row>
    <row r="64" spans="2:21" ht="34.5" customHeight="1" x14ac:dyDescent="0.25">
      <c r="B64" s="108" t="s">
        <v>64</v>
      </c>
      <c r="C64" s="108"/>
      <c r="D64" s="108"/>
      <c r="E64" s="108"/>
      <c r="F64" s="108"/>
      <c r="G64" s="108"/>
      <c r="H64" s="108"/>
      <c r="I64" s="108"/>
      <c r="J64" s="108"/>
      <c r="K64" s="108"/>
      <c r="L64" s="87"/>
    </row>
    <row r="65" spans="2:12" ht="21.75" thickBot="1" x14ac:dyDescent="0.3">
      <c r="B65" s="154" t="s">
        <v>65</v>
      </c>
      <c r="C65" s="154"/>
      <c r="D65" s="154"/>
      <c r="E65" s="154"/>
      <c r="F65" s="155"/>
      <c r="G65" s="156"/>
      <c r="H65" s="157"/>
      <c r="I65" s="157"/>
      <c r="J65" s="157"/>
      <c r="K65" s="157"/>
      <c r="L65" s="157"/>
    </row>
    <row r="66" spans="2:12" ht="80.25" customHeight="1" x14ac:dyDescent="0.25">
      <c r="B66" s="158" t="s">
        <v>66</v>
      </c>
      <c r="C66" s="159"/>
      <c r="D66" s="159"/>
      <c r="E66" s="159"/>
      <c r="F66" s="159"/>
      <c r="G66" s="159"/>
      <c r="H66" s="159"/>
      <c r="I66" s="159"/>
      <c r="J66" s="159"/>
      <c r="K66" s="160"/>
      <c r="L66" s="161"/>
    </row>
    <row r="67" spans="2:12" ht="18.75" x14ac:dyDescent="0.25">
      <c r="B67" s="162" t="s">
        <v>67</v>
      </c>
      <c r="C67" s="163"/>
      <c r="D67" s="163"/>
      <c r="E67" s="163"/>
      <c r="F67" s="164"/>
      <c r="G67" s="165"/>
      <c r="H67" s="166"/>
      <c r="I67" s="166"/>
      <c r="J67" s="166"/>
      <c r="K67" s="167"/>
      <c r="L67" s="168"/>
    </row>
    <row r="68" spans="2:12" ht="18.75" customHeight="1" x14ac:dyDescent="0.25">
      <c r="B68" s="169" t="s">
        <v>68</v>
      </c>
      <c r="C68" s="170"/>
      <c r="D68" s="170"/>
      <c r="E68" s="170"/>
      <c r="F68" s="171"/>
      <c r="G68" s="172" t="s">
        <v>69</v>
      </c>
      <c r="H68" s="173"/>
      <c r="I68" s="173"/>
      <c r="J68" s="173"/>
      <c r="K68" s="174"/>
      <c r="L68" s="175"/>
    </row>
    <row r="69" spans="2:12" ht="18.75" x14ac:dyDescent="0.25">
      <c r="B69" s="169" t="s">
        <v>70</v>
      </c>
      <c r="C69" s="170"/>
      <c r="D69" s="170"/>
      <c r="E69" s="170"/>
      <c r="F69" s="171"/>
      <c r="G69" s="176" t="s">
        <v>81</v>
      </c>
      <c r="H69" s="177"/>
      <c r="I69" s="177"/>
      <c r="J69" s="177"/>
      <c r="K69" s="178"/>
      <c r="L69" s="179"/>
    </row>
    <row r="70" spans="2:12" ht="24.75" customHeight="1" x14ac:dyDescent="0.25">
      <c r="B70" s="180" t="s">
        <v>71</v>
      </c>
      <c r="C70" s="181"/>
      <c r="D70" s="181"/>
      <c r="E70" s="181"/>
      <c r="F70" s="181"/>
      <c r="G70" s="181"/>
      <c r="H70" s="181"/>
      <c r="I70" s="181"/>
      <c r="J70" s="181"/>
      <c r="K70" s="182"/>
      <c r="L70" s="183"/>
    </row>
    <row r="71" spans="2:12" ht="19.5" customHeight="1" thickBot="1" x14ac:dyDescent="0.3">
      <c r="B71" s="184" t="s">
        <v>72</v>
      </c>
      <c r="C71" s="185"/>
      <c r="D71" s="185"/>
      <c r="E71" s="185"/>
      <c r="F71" s="185"/>
      <c r="G71" s="185"/>
      <c r="H71" s="185"/>
      <c r="I71" s="185"/>
      <c r="J71" s="185"/>
      <c r="K71" s="186"/>
      <c r="L71" s="179"/>
    </row>
    <row r="72" spans="2:12" ht="21" x14ac:dyDescent="0.35">
      <c r="B72" s="187" t="s">
        <v>36</v>
      </c>
      <c r="C72" s="52"/>
      <c r="D72" s="52"/>
      <c r="E72" s="52"/>
      <c r="F72" s="188"/>
      <c r="G72" s="189"/>
      <c r="H72" s="189"/>
      <c r="I72" s="189"/>
      <c r="J72" s="189"/>
      <c r="K72" s="190"/>
      <c r="L72" s="191"/>
    </row>
    <row r="73" spans="2:12" ht="18.75" customHeight="1" x14ac:dyDescent="0.3">
      <c r="B73" s="192" t="s">
        <v>73</v>
      </c>
      <c r="C73" s="193"/>
      <c r="D73" s="193"/>
      <c r="E73" s="193"/>
      <c r="F73" s="193"/>
      <c r="G73" s="193"/>
      <c r="H73" s="193"/>
      <c r="I73" s="193"/>
      <c r="J73" s="193"/>
      <c r="K73" s="194"/>
      <c r="L73" s="195"/>
    </row>
    <row r="74" spans="2:12" ht="18.75" customHeight="1" x14ac:dyDescent="0.3">
      <c r="B74" s="192" t="s">
        <v>74</v>
      </c>
      <c r="C74" s="193"/>
      <c r="D74" s="193"/>
      <c r="E74" s="193"/>
      <c r="F74" s="193"/>
      <c r="G74" s="193"/>
      <c r="H74" s="193"/>
      <c r="I74" s="193"/>
      <c r="J74" s="193"/>
      <c r="K74" s="194"/>
      <c r="L74" s="195"/>
    </row>
    <row r="75" spans="2:12" ht="19.5" thickBot="1" x14ac:dyDescent="0.35">
      <c r="B75" s="196"/>
      <c r="C75" s="197"/>
      <c r="D75" s="197"/>
      <c r="E75" s="197"/>
      <c r="F75" s="198"/>
      <c r="G75" s="199"/>
      <c r="H75" s="199"/>
      <c r="I75" s="199"/>
      <c r="J75" s="199"/>
      <c r="K75" s="200"/>
      <c r="L75" s="191"/>
    </row>
    <row r="76" spans="2:12" ht="19.5" thickBot="1" x14ac:dyDescent="0.3">
      <c r="B76" s="201" t="s">
        <v>75</v>
      </c>
      <c r="C76" s="202"/>
      <c r="D76" s="202"/>
      <c r="E76" s="202"/>
      <c r="F76" s="202"/>
      <c r="G76" s="203"/>
      <c r="H76" s="203"/>
      <c r="I76" s="203"/>
      <c r="J76" s="203"/>
      <c r="K76" s="204"/>
      <c r="L76" s="205"/>
    </row>
    <row r="77" spans="2:12" x14ac:dyDescent="0.25">
      <c r="B77" s="206"/>
      <c r="C77" s="206"/>
      <c r="D77" s="206"/>
      <c r="E77" s="206"/>
      <c r="F77" s="206"/>
      <c r="G77" s="206"/>
      <c r="H77" s="206"/>
      <c r="I77" s="206"/>
      <c r="J77" s="206"/>
      <c r="K77" s="206"/>
      <c r="L77" s="206"/>
    </row>
    <row r="78" spans="2:12" ht="21" x14ac:dyDescent="0.35">
      <c r="B78" s="207" t="s">
        <v>76</v>
      </c>
      <c r="C78" s="206"/>
      <c r="D78" s="206"/>
      <c r="E78" s="206"/>
      <c r="F78" s="206"/>
      <c r="G78" s="206"/>
      <c r="H78" s="206"/>
      <c r="I78" s="206"/>
      <c r="J78" s="206"/>
      <c r="K78" s="206"/>
      <c r="L78" s="206"/>
    </row>
    <row r="79" spans="2:12" ht="72.75" customHeight="1" x14ac:dyDescent="0.25">
      <c r="B79" s="206"/>
      <c r="C79" s="206"/>
      <c r="D79" s="206"/>
      <c r="E79" s="206"/>
      <c r="F79" s="206"/>
      <c r="G79" s="206"/>
      <c r="H79" s="206"/>
      <c r="I79" s="206"/>
      <c r="J79" s="206"/>
      <c r="K79" s="206"/>
      <c r="L79" s="206"/>
    </row>
    <row r="80" spans="2:12" ht="38.25" customHeight="1" x14ac:dyDescent="0.35">
      <c r="B80" s="208" t="s">
        <v>47</v>
      </c>
      <c r="C80" s="208"/>
      <c r="D80" s="208"/>
      <c r="E80" s="208"/>
      <c r="F80" s="208"/>
      <c r="G80" s="208"/>
      <c r="H80" s="208"/>
      <c r="I80" s="208"/>
      <c r="J80" s="208"/>
      <c r="K80" s="208"/>
      <c r="L80" s="209"/>
    </row>
  </sheetData>
  <mergeCells count="59">
    <mergeCell ref="B73:K73"/>
    <mergeCell ref="B74:K74"/>
    <mergeCell ref="B76:F76"/>
    <mergeCell ref="B80:K80"/>
    <mergeCell ref="B68:F68"/>
    <mergeCell ref="G68:K68"/>
    <mergeCell ref="B69:F69"/>
    <mergeCell ref="G69:K69"/>
    <mergeCell ref="B70:K70"/>
    <mergeCell ref="B71:K71"/>
    <mergeCell ref="B64:K64"/>
    <mergeCell ref="B65:E65"/>
    <mergeCell ref="G65:L65"/>
    <mergeCell ref="B66:K66"/>
    <mergeCell ref="B67:F67"/>
    <mergeCell ref="G67:K67"/>
    <mergeCell ref="B58:F58"/>
    <mergeCell ref="G58:K58"/>
    <mergeCell ref="B61:J61"/>
    <mergeCell ref="B62:K62"/>
    <mergeCell ref="B63:K63"/>
    <mergeCell ref="C50:K50"/>
    <mergeCell ref="B52:K52"/>
    <mergeCell ref="B54:K54"/>
    <mergeCell ref="B55:E55"/>
    <mergeCell ref="F55:G55"/>
    <mergeCell ref="B56:E56"/>
    <mergeCell ref="F56:G56"/>
    <mergeCell ref="C44:K44"/>
    <mergeCell ref="C45:K45"/>
    <mergeCell ref="C46:K46"/>
    <mergeCell ref="C47:K47"/>
    <mergeCell ref="C48:K48"/>
    <mergeCell ref="C49:K49"/>
    <mergeCell ref="D35:E35"/>
    <mergeCell ref="G35:K35"/>
    <mergeCell ref="C37:K37"/>
    <mergeCell ref="C38:K38"/>
    <mergeCell ref="C42:K42"/>
    <mergeCell ref="C43:K43"/>
    <mergeCell ref="D25:F25"/>
    <mergeCell ref="G25:K25"/>
    <mergeCell ref="G27:K27"/>
    <mergeCell ref="G29:K29"/>
    <mergeCell ref="G31:K31"/>
    <mergeCell ref="G33:K33"/>
    <mergeCell ref="B13:K13"/>
    <mergeCell ref="C15:K15"/>
    <mergeCell ref="C17:E17"/>
    <mergeCell ref="G19:K19"/>
    <mergeCell ref="G21:K21"/>
    <mergeCell ref="G23:K23"/>
    <mergeCell ref="E2:J5"/>
    <mergeCell ref="B7:K7"/>
    <mergeCell ref="C9:E9"/>
    <mergeCell ref="F9:G9"/>
    <mergeCell ref="C11:E11"/>
    <mergeCell ref="F11:G11"/>
    <mergeCell ref="I11:K11"/>
  </mergeCells>
  <hyperlinks>
    <hyperlink ref="I11" r:id="rId2" xr:uid="{9E3286D4-2880-44E7-AEC3-CB47A8D17FA7}"/>
  </hyperlinks>
  <pageMargins left="0.51181102362204722" right="0.51181102362204722" top="0.55118110236220474" bottom="0.55118110236220474"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2</xdr:col>
                <xdr:colOff>47625</xdr:colOff>
                <xdr:row>0</xdr:row>
                <xdr:rowOff>142875</xdr:rowOff>
              </from>
              <to>
                <xdr:col>4</xdr:col>
                <xdr:colOff>876300</xdr:colOff>
                <xdr:row>4</xdr:row>
                <xdr:rowOff>85725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2025-01-15T21:37:36Z</cp:lastPrinted>
  <dcterms:created xsi:type="dcterms:W3CDTF">2025-01-15T21:10:05Z</dcterms:created>
  <dcterms:modified xsi:type="dcterms:W3CDTF">2025-01-15T21:38:42Z</dcterms:modified>
</cp:coreProperties>
</file>